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H:\Lead Reports 2018-2019\February 2019\"/>
    </mc:Choice>
  </mc:AlternateContent>
  <bookViews>
    <workbookView xWindow="0" yWindow="0" windowWidth="20820" windowHeight="2670" tabRatio="837"/>
  </bookViews>
  <sheets>
    <sheet name="Table 1 Enrollment" sheetId="2" r:id="rId1"/>
    <sheet name="Table 2 Class Size" sheetId="6" r:id="rId2"/>
    <sheet name="Table 4 Pre K Teachers" sheetId="5" r:id="rId3"/>
    <sheet name="Table 4a Pre K TA's" sheetId="8" r:id="rId4"/>
    <sheet name="Schedule A Personnel" sheetId="9" r:id="rId5"/>
    <sheet name="Budget Statement" sheetId="7" r:id="rId6"/>
  </sheets>
  <externalReferences>
    <externalReference r:id="rId7"/>
  </externalReferences>
  <definedNames>
    <definedName name="_xlnm.Print_Area" localSheetId="4">'Schedule A Personnel'!$A$1:$H$49</definedName>
    <definedName name="_xlnm.Print_Area" localSheetId="0">'Table 1 Enrollment'!$A$1:$F$64</definedName>
    <definedName name="_xlnm.Print_Area" localSheetId="1">'Table 2 Class Size'!$A$1:$H$53</definedName>
    <definedName name="_xlnm.Print_Area" localSheetId="2">'Table 4 Pre K Teachers'!$A$1:$S$58</definedName>
    <definedName name="_xlnm.Print_Area" localSheetId="3">'Table 4a Pre K TA''s'!$A$1:$N$54</definedName>
    <definedName name="test_Data_Enrollment_Summarizes_Data" localSheetId="4">'[1]Table 1 Enrollment'!#REF!</definedName>
    <definedName name="test_Data_Enrollment_Summarizes_Data" localSheetId="0">'Table 1 Enrollment'!$A$20:$C$60</definedName>
    <definedName name="test_Data_Enrollment_Summarizes_Data">'Table 1 Enrollment'!#REF!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7" l="1"/>
  <c r="D49" i="7"/>
  <c r="C34" i="7"/>
  <c r="D34" i="7"/>
  <c r="A101" i="2" l="1"/>
  <c r="D67" i="7" l="1"/>
  <c r="B18" i="7"/>
  <c r="B17" i="7"/>
  <c r="B61" i="2"/>
  <c r="E62" i="2"/>
  <c r="B62" i="2"/>
  <c r="F61" i="2"/>
  <c r="E61" i="2"/>
  <c r="C61" i="2"/>
  <c r="E67" i="7"/>
  <c r="C67" i="7"/>
  <c r="E62" i="7"/>
  <c r="D62" i="7"/>
  <c r="C62" i="7"/>
  <c r="E38" i="7"/>
  <c r="D38" i="7"/>
  <c r="C38" i="7"/>
  <c r="F50" i="6"/>
  <c r="C50" i="6"/>
  <c r="E37" i="2"/>
  <c r="B37" i="2"/>
  <c r="F36" i="2"/>
  <c r="E36" i="2"/>
  <c r="C36" i="2"/>
  <c r="B36" i="2"/>
  <c r="B14" i="7"/>
  <c r="B13" i="7"/>
  <c r="B12" i="7"/>
  <c r="B11" i="7"/>
  <c r="B14" i="2"/>
  <c r="B63" i="2" s="1"/>
  <c r="A102" i="2"/>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B3" i="8"/>
  <c r="B3" i="9" s="1"/>
  <c r="B3" i="5"/>
  <c r="C211" i="2"/>
  <c r="E211" i="2"/>
  <c r="D211" i="2"/>
  <c r="C69" i="7" l="1"/>
  <c r="C70" i="7" s="1"/>
  <c r="E69" i="7"/>
  <c r="E70" i="7" s="1"/>
  <c r="D69" i="7"/>
  <c r="D70" i="7" s="1"/>
  <c r="B51" i="6"/>
  <c r="B64" i="2"/>
  <c r="B15" i="2"/>
  <c r="B16" i="2" s="1"/>
  <c r="B38" i="2"/>
  <c r="B39" i="2" s="1"/>
  <c r="B52" i="6"/>
</calcChain>
</file>

<file path=xl/sharedStrings.xml><?xml version="1.0" encoding="utf-8"?>
<sst xmlns="http://schemas.openxmlformats.org/spreadsheetml/2006/main" count="443" uniqueCount="353">
  <si>
    <t>Three-Year-Olds</t>
  </si>
  <si>
    <t>Four-Year-Olds</t>
  </si>
  <si>
    <t>District:</t>
  </si>
  <si>
    <t>Classified special education children in self-contained preschool disabled classrooms</t>
  </si>
  <si>
    <t>BA/BS</t>
  </si>
  <si>
    <t>P-3</t>
  </si>
  <si>
    <t>Special Education</t>
  </si>
  <si>
    <t>In-District Regular/Inclusion Teachers</t>
  </si>
  <si>
    <t>Name of Teacher</t>
  </si>
  <si>
    <t>Nursery (N-K)</t>
  </si>
  <si>
    <t>Head Start Teachers</t>
  </si>
  <si>
    <t>Sample School</t>
  </si>
  <si>
    <t>Name of School / Provider</t>
  </si>
  <si>
    <t>In-District Programs</t>
  </si>
  <si>
    <t>Classified special education children in regular education classrooms (full-time only)</t>
  </si>
  <si>
    <t>Date of Hire (mm/dd/yy)</t>
  </si>
  <si>
    <t>Hiring/ Experience</t>
  </si>
  <si>
    <t>Bilingual/Bicultural/ESL Certified (Yes=1, No=0)</t>
  </si>
  <si>
    <t>Language Abilities</t>
  </si>
  <si>
    <t>Foreign Language Proficiency (See codes)</t>
  </si>
  <si>
    <t>Last Name</t>
  </si>
  <si>
    <t>First Name</t>
  </si>
  <si>
    <t>Jane</t>
  </si>
  <si>
    <t>John</t>
  </si>
  <si>
    <t>District Name:</t>
  </si>
  <si>
    <t>Other Contracted Private Provider Programs</t>
  </si>
  <si>
    <t>Other Private Provider Teachers</t>
  </si>
  <si>
    <t>Alternate Route</t>
  </si>
  <si>
    <t>Half-Day Program</t>
  </si>
  <si>
    <t>Full-Day Program</t>
  </si>
  <si>
    <t>Contracted Head Start Programs</t>
  </si>
  <si>
    <t xml:space="preserve"> </t>
  </si>
  <si>
    <t>Atlantic County, Atlantic City</t>
  </si>
  <si>
    <t>Atlantic County, Buena Regional</t>
  </si>
  <si>
    <t>Atlantic County, Egg Harbor City</t>
  </si>
  <si>
    <t>Atlantic County, Folsom Boro</t>
  </si>
  <si>
    <t>Atlantic County, Hamilton Twp</t>
  </si>
  <si>
    <t>Atlantic County, Hammonton Town</t>
  </si>
  <si>
    <t>Atlantic County, Mullica Twp</t>
  </si>
  <si>
    <t>Atlantic County, Somers Point City</t>
  </si>
  <si>
    <t>Atlantic County, Ventnor City</t>
  </si>
  <si>
    <t>Atlantic County, Weymouth Twp</t>
  </si>
  <si>
    <t>Bergen County, Cliffside Park Boro</t>
  </si>
  <si>
    <t>Bergen County, Edgewater Boro</t>
  </si>
  <si>
    <t>Bergen County, Englewood City</t>
  </si>
  <si>
    <t>Bergen County, Fairview Boro</t>
  </si>
  <si>
    <t>Bergen County, Hackensack City</t>
  </si>
  <si>
    <t>Bergen County, Lodi Borough</t>
  </si>
  <si>
    <t>Burlington County, Beverly City</t>
  </si>
  <si>
    <t>Burlington County, Edgewater Park Twp</t>
  </si>
  <si>
    <t>Burlington County, Mount Holly Twp</t>
  </si>
  <si>
    <t>Burlington County, New Hanover Twp</t>
  </si>
  <si>
    <t>Burlington County, Riverside Twp</t>
  </si>
  <si>
    <t>Burlington County, Willingboro Twp</t>
  </si>
  <si>
    <t>Camden County, Bellmawr Boro</t>
  </si>
  <si>
    <t>Camden County, Berlin Twp</t>
  </si>
  <si>
    <t>Camden County, Brooklawn Boro</t>
  </si>
  <si>
    <t>Camden County, Chesilhurst</t>
  </si>
  <si>
    <t>Camden County, Clementon Boro</t>
  </si>
  <si>
    <t>Camden County, Lawnside Boro</t>
  </si>
  <si>
    <t>Camden County, Lindenwold Boro</t>
  </si>
  <si>
    <t>Camden County, Magnolia Boro</t>
  </si>
  <si>
    <t>Camden County, Merchantville Boro</t>
  </si>
  <si>
    <t>Camden County, Pennsauken Twp</t>
  </si>
  <si>
    <t>Camden County, Pine Hill Boro</t>
  </si>
  <si>
    <t>Camden County, Somerdale Boro</t>
  </si>
  <si>
    <t>Camden County, Winslow Twp</t>
  </si>
  <si>
    <t>Camden County, Woodlynne Boro</t>
  </si>
  <si>
    <t>Cape May County, Cape May City</t>
  </si>
  <si>
    <t>Cape May County, Lower Twp</t>
  </si>
  <si>
    <t>Cape May County, Middle Twp</t>
  </si>
  <si>
    <t>Cape May County, North Wildwood City</t>
  </si>
  <si>
    <t>Cape May County, Wildwood City</t>
  </si>
  <si>
    <t>Cape May County, Wildwood Crest Boro</t>
  </si>
  <si>
    <t>Cumberland County, Commercial Twp</t>
  </si>
  <si>
    <t>Cumberland County, Deerfield Twp</t>
  </si>
  <si>
    <t>Cumberland County, Downe Twp</t>
  </si>
  <si>
    <t>Cumberland County, Greenwich Twp</t>
  </si>
  <si>
    <t>Cumberland County, Lawrence Twp</t>
  </si>
  <si>
    <t>Cumberland County, Maurice River Twp</t>
  </si>
  <si>
    <t>Cumberland County, Upper Deerfield Twp</t>
  </si>
  <si>
    <t>Gloucester County, Clayton Boro</t>
  </si>
  <si>
    <t>Gloucester County, Deptford Twp</t>
  </si>
  <si>
    <t>Gloucester County, Elk Twp</t>
  </si>
  <si>
    <t>Gloucester County, Glassboro</t>
  </si>
  <si>
    <t>Gloucester County, National Park Boro</t>
  </si>
  <si>
    <t>Gloucester County, Paulsboro Boro</t>
  </si>
  <si>
    <t>Gloucester County, Westville Boro</t>
  </si>
  <si>
    <t>Gloucester County, Woodbury City</t>
  </si>
  <si>
    <t>Hudson County, Bayonne City</t>
  </si>
  <si>
    <t>Hudson County, East Newark Boro</t>
  </si>
  <si>
    <t>Hudson County, Guttenberg Town</t>
  </si>
  <si>
    <t>Hudson County, Kearny Town</t>
  </si>
  <si>
    <t>Hudson County, North Bergen Twp</t>
  </si>
  <si>
    <t>Hudson County, Weehawken Twp</t>
  </si>
  <si>
    <t>Middlesex County, Carteret Boro</t>
  </si>
  <si>
    <t>Middlesex County, Highland Park Boro</t>
  </si>
  <si>
    <t>Middlesex County, Jamesburg Boro</t>
  </si>
  <si>
    <t>Middlesex County, South Amboy City</t>
  </si>
  <si>
    <t>Monmouth County, Belmar Boro</t>
  </si>
  <si>
    <t>Monmouth County, Bradley Beach Boro</t>
  </si>
  <si>
    <t>Monmouth County, Freehold Boro</t>
  </si>
  <si>
    <t>Monmouth County, Highlands Boro</t>
  </si>
  <si>
    <t>Monmouth County, Keyport Boro</t>
  </si>
  <si>
    <t>Monmouth County, Union Beach</t>
  </si>
  <si>
    <t>Morris County, Dover Town</t>
  </si>
  <si>
    <t>Morris County, Wharton Boro</t>
  </si>
  <si>
    <t>Ocean County, Eagleswood Twp</t>
  </si>
  <si>
    <t>Ocean County, Lakehurst Boro</t>
  </si>
  <si>
    <t>Ocean County, Lakewood Twp</t>
  </si>
  <si>
    <t>Ocean County, Ocean Gate Boro</t>
  </si>
  <si>
    <t>Ocean County, Seaside Heights Boro</t>
  </si>
  <si>
    <t>Ocean County, Seaside Park Boro</t>
  </si>
  <si>
    <t>Ocean County, Tuckerton Boro</t>
  </si>
  <si>
    <t>Passaic County, Haledon Boro</t>
  </si>
  <si>
    <t>Passaic County, Prospect Park Boro</t>
  </si>
  <si>
    <t>Salem County, Mannington Twp</t>
  </si>
  <si>
    <t>Salem County, Penns Grv-Carney's Pt Reg</t>
  </si>
  <si>
    <t>Salem County, Quinton Twp</t>
  </si>
  <si>
    <t>Somerset County, Bound Brook Boro</t>
  </si>
  <si>
    <t>Somerset County, Franklin Twp</t>
  </si>
  <si>
    <t>Somerset County, North Plainfield Boro</t>
  </si>
  <si>
    <t>Somerset County, Somerville Boro</t>
  </si>
  <si>
    <t>Union County, Hillside Twp</t>
  </si>
  <si>
    <t>Union County, Linden City</t>
  </si>
  <si>
    <t>Union County, Rahway City</t>
  </si>
  <si>
    <t>Union County, Roselle Boro</t>
  </si>
  <si>
    <t>Total Current Enrollment</t>
  </si>
  <si>
    <t>Proportion of Universe Served</t>
  </si>
  <si>
    <t>Classroom #1</t>
  </si>
  <si>
    <t>Half-Day Session 1</t>
  </si>
  <si>
    <t>Half-Day Session 2</t>
  </si>
  <si>
    <t>Jane Doe #1</t>
  </si>
  <si>
    <t>Total Preschool Enrollment</t>
  </si>
  <si>
    <t>EXPENDITURE CATEGORY</t>
  </si>
  <si>
    <t>FUNCTION/</t>
  </si>
  <si>
    <t>GENERAL FUND</t>
  </si>
  <si>
    <t>OBJECT CODES</t>
  </si>
  <si>
    <t>INSTRUCTION</t>
  </si>
  <si>
    <t>Salaries of Teachers</t>
  </si>
  <si>
    <t>100-101</t>
  </si>
  <si>
    <t>Other Salaries for Instruction</t>
  </si>
  <si>
    <t>100-106</t>
  </si>
  <si>
    <t>Other Pur. Serv. (400-500)</t>
  </si>
  <si>
    <t>100-500</t>
  </si>
  <si>
    <t>Other Objects</t>
  </si>
  <si>
    <t>100-800</t>
  </si>
  <si>
    <t xml:space="preserve">     SUBTOTAL INSTRUCTION</t>
  </si>
  <si>
    <t>SUPPORT SERVICES</t>
  </si>
  <si>
    <t>Sal. of Supervisors of Instr.</t>
  </si>
  <si>
    <t>200-102</t>
  </si>
  <si>
    <t>200-103</t>
  </si>
  <si>
    <t>200-104</t>
  </si>
  <si>
    <t>200-105</t>
  </si>
  <si>
    <t>Other Salaries</t>
  </si>
  <si>
    <t>200-110</t>
  </si>
  <si>
    <t>Personnel Serv.-benefits</t>
  </si>
  <si>
    <t>200-200</t>
  </si>
  <si>
    <t>Other Purchased Prof. Services</t>
  </si>
  <si>
    <t>200-330</t>
  </si>
  <si>
    <t>Rentals</t>
  </si>
  <si>
    <t>200-440</t>
  </si>
  <si>
    <t>200-516</t>
  </si>
  <si>
    <t>Travel</t>
  </si>
  <si>
    <t>200-580</t>
  </si>
  <si>
    <t>Supplies and Materials</t>
  </si>
  <si>
    <t>200-600</t>
  </si>
  <si>
    <t>SUBTOTAL – SUP. SERV.</t>
  </si>
  <si>
    <t>FACILITIES ACQ. CONSTR. SERVICES</t>
  </si>
  <si>
    <t>Instructional Equipment</t>
  </si>
  <si>
    <t>400-731</t>
  </si>
  <si>
    <t>400-732</t>
  </si>
  <si>
    <t>SUBTOTAL – FAC. ACQ. &amp; CONSTRUCTION</t>
  </si>
  <si>
    <t xml:space="preserve">     TOTAL</t>
  </si>
  <si>
    <t>New Jersey Department of Education</t>
  </si>
  <si>
    <t>Office of Early Childhood Education</t>
  </si>
  <si>
    <t>Early Childhood Program Aid</t>
  </si>
  <si>
    <t>Purchased Prof.-Ed. Services - Contracted Pre-k</t>
  </si>
  <si>
    <t>200-321</t>
  </si>
  <si>
    <t>Other Purchased Prof.-Educational Services</t>
  </si>
  <si>
    <t>200-329</t>
  </si>
  <si>
    <t>Contr Trans Serv (Field Trips)</t>
  </si>
  <si>
    <t>Preschool Four-Year-Olds Half-Day</t>
  </si>
  <si>
    <t>Classified special education children in general education classrooms (full-time only)</t>
  </si>
  <si>
    <t>General education children in general education classrooms</t>
  </si>
  <si>
    <t>NonInstructional Equipment</t>
  </si>
  <si>
    <t>Early Childhood Education Credentials and Certification (Select all that apply)</t>
  </si>
  <si>
    <t>Elementary (K-8) +2 years Preschool Exp.</t>
  </si>
  <si>
    <t>CEAS for P-3</t>
  </si>
  <si>
    <t>CE for P-3</t>
  </si>
  <si>
    <t xml:space="preserve">Classroom Number </t>
  </si>
  <si>
    <t xml:space="preserve">Preschool Four-Year-Olds Full-Day </t>
  </si>
  <si>
    <t>Master's Degree</t>
  </si>
  <si>
    <t>Doctoral Degree</t>
  </si>
  <si>
    <t>Total Years of Experience as Lead Teacher in Preschool</t>
  </si>
  <si>
    <t>Preschool Teaching Experience (in years) with Standard, Qualifying Certification</t>
  </si>
  <si>
    <t>Current Salary Step</t>
  </si>
  <si>
    <t>Doe</t>
  </si>
  <si>
    <t>TABLE 1: Current and Projected Preschool Enrollment</t>
  </si>
  <si>
    <t>Total Universe of Eligible Preschoolers</t>
  </si>
  <si>
    <t>Eligible Universe</t>
  </si>
  <si>
    <t>Total Projected General Education Enrollment</t>
  </si>
  <si>
    <t>Table 2: Current and Projected Preschool Class Sizes</t>
  </si>
  <si>
    <t>Total Years of Experience as Teacher or TA in Preschool</t>
  </si>
  <si>
    <t>High School Diploma</t>
  </si>
  <si>
    <t>Associate's Degree</t>
  </si>
  <si>
    <t>BA/BS or higher</t>
  </si>
  <si>
    <t>CDA</t>
  </si>
  <si>
    <t>Number of Hours Towards CDA</t>
  </si>
  <si>
    <t>Other Certification</t>
  </si>
  <si>
    <t>In-District Regular/Inclusion Teacher Assistants</t>
  </si>
  <si>
    <t>Highest Level of Education Attained (Select only One)</t>
  </si>
  <si>
    <t>Head Start Teacher Assistants</t>
  </si>
  <si>
    <t>Other Private Provider Teacher Assistants</t>
  </si>
  <si>
    <t>Preschool Three-Year-Olds Half-Day</t>
  </si>
  <si>
    <t>Preschool Three-Year-Olds Full-Day</t>
  </si>
  <si>
    <t>Yes</t>
  </si>
  <si>
    <t>No</t>
  </si>
  <si>
    <t>Employee Name</t>
  </si>
  <si>
    <t>Job Title</t>
  </si>
  <si>
    <t>Full-Time Equivalent</t>
  </si>
  <si>
    <r>
      <t xml:space="preserve">Salary Step </t>
    </r>
    <r>
      <rPr>
        <b/>
        <sz val="8"/>
        <rFont val="MS Sans Serif"/>
        <family val="2"/>
      </rPr>
      <t>(if applicable)</t>
    </r>
  </si>
  <si>
    <t>SAMPLE: John Doe</t>
  </si>
  <si>
    <t>Teacher</t>
  </si>
  <si>
    <t>M2</t>
  </si>
  <si>
    <t>SAMPLE: Jane Doe</t>
  </si>
  <si>
    <t>Clerical Worker</t>
  </si>
  <si>
    <t>n/a</t>
  </si>
  <si>
    <t>100-561</t>
  </si>
  <si>
    <t>Tuition to Other LEA's within the State - Regular</t>
  </si>
  <si>
    <t>100-600</t>
  </si>
  <si>
    <t>Sal. of Principals/Asst. Principals/Program Directors</t>
  </si>
  <si>
    <t>Sal. of other Professional Staff</t>
  </si>
  <si>
    <t>Sal. of Secretarial &amp; Clerical Assistants</t>
  </si>
  <si>
    <t>Family/Parent Liaison</t>
  </si>
  <si>
    <t>200-173</t>
  </si>
  <si>
    <t>Facilitator/Coach</t>
  </si>
  <si>
    <t>200-176</t>
  </si>
  <si>
    <t>Cleaning, Repair and Maintenance Services</t>
  </si>
  <si>
    <t>200-420</t>
  </si>
  <si>
    <t>Contracted Services - Transp (Btw Home &amp; Sch.)</t>
  </si>
  <si>
    <t>200-511</t>
  </si>
  <si>
    <t>District Classrooms Serving General Education and Inclusion Preschoolers</t>
  </si>
  <si>
    <t>District Preschool Classrooms Serving Self-Contained Preschoolers</t>
  </si>
  <si>
    <t>Atlantic County, Galloway Township</t>
  </si>
  <si>
    <t>Essex County, South-Orange Maplewood</t>
  </si>
  <si>
    <t>Gloucester County, Logan Township</t>
  </si>
  <si>
    <t>Hunterdon County, High Bridge Boro</t>
  </si>
  <si>
    <t>Mercer County, Lawrence Township</t>
  </si>
  <si>
    <t>Mercer County, Princeton Regional</t>
  </si>
  <si>
    <t>Middlesex County, Piscataway Township</t>
  </si>
  <si>
    <t>Middlesex County, South Plainfield Boro</t>
  </si>
  <si>
    <t>Morris County, Morris School District</t>
  </si>
  <si>
    <t>Ocean County, Stafford Township</t>
  </si>
  <si>
    <t>Salem County, Pittsgrove Twp</t>
  </si>
  <si>
    <t>Salem County, Upper Pittsgrove Twp</t>
  </si>
  <si>
    <t>Salem County, Woodstown-Pilesgrove Regional</t>
  </si>
  <si>
    <t>Union County, Scotch Plains-Fanwood Regional</t>
  </si>
  <si>
    <t>Bergen County, Little Ferry Boro</t>
  </si>
  <si>
    <t>Classified special education children in out-of-district placements</t>
  </si>
  <si>
    <t>Out-of District Placements for Self-Contained Preschoolers</t>
  </si>
  <si>
    <t>Available PEA Carryover</t>
  </si>
  <si>
    <t>Purchased Professional and Educational Services</t>
  </si>
  <si>
    <t>200-325</t>
  </si>
  <si>
    <t>Purchased Prof.-Ed. Services - Head Start</t>
  </si>
  <si>
    <t>Miscellaneous Purchased Services</t>
  </si>
  <si>
    <t>200-590</t>
  </si>
  <si>
    <t>200-800</t>
  </si>
  <si>
    <t>20-218-100-</t>
  </si>
  <si>
    <t>20-218-200-</t>
  </si>
  <si>
    <t>20-218-400-</t>
  </si>
  <si>
    <t>Preschoolers in tuition-paid slots</t>
  </si>
  <si>
    <t>General education children in general education classrooms (PEA Funded)</t>
  </si>
  <si>
    <t>Total Projected Enrollment (All Children)</t>
  </si>
  <si>
    <t>Universe of Eligible General Education Children</t>
  </si>
  <si>
    <t>Total Projected General Education Enrollment (PEA Funded Children)</t>
  </si>
  <si>
    <t>Preschoolers in tuition-paid slots (part of district program)</t>
  </si>
  <si>
    <t>Preschool Half-Day</t>
  </si>
  <si>
    <t xml:space="preserve">Preschool Full-Day </t>
  </si>
  <si>
    <t>OTHER FUNDS (Including Tuition)</t>
  </si>
  <si>
    <t>PEA           (Including any estimated PEA Carryover)</t>
  </si>
  <si>
    <t>100-321</t>
  </si>
  <si>
    <t>100-199</t>
  </si>
  <si>
    <t>Unused Vacation Payment to Terminated/Retired Staff</t>
  </si>
  <si>
    <t>Highest Level of Education Attained</t>
  </si>
  <si>
    <t>2018-19 SCHEDULE A: District Personnel Detail</t>
  </si>
  <si>
    <t>District's teacher salary scale settled for the 2018-19 school year?</t>
  </si>
  <si>
    <t>2018-19 Salary</t>
  </si>
  <si>
    <r>
      <rPr>
        <sz val="10"/>
        <color indexed="10"/>
        <rFont val="Arial"/>
        <family val="2"/>
      </rPr>
      <t>2019-20</t>
    </r>
    <r>
      <rPr>
        <sz val="10"/>
        <rFont val="Arial"/>
        <family val="2"/>
      </rPr>
      <t xml:space="preserve"> Projected Three-Year-Old Universe</t>
    </r>
  </si>
  <si>
    <t>2019-20 Projected Four-Year-Old Universe</t>
  </si>
  <si>
    <t>2018-19 ACTUAL ENROLLMENT (10/15/2018)</t>
  </si>
  <si>
    <t>2019-20 PROJECTED ENROLLMENT</t>
  </si>
  <si>
    <t xml:space="preserve">2018-19 Number of Children Enrolled </t>
  </si>
  <si>
    <t>2019-20 Number of Children Projected</t>
  </si>
  <si>
    <t>2019-20 TABLE 4: Preschool Teacher Education, Credentials, and Experience</t>
  </si>
  <si>
    <t>2019-20 TABLE 4a: Teacher Assistant Education, Credentials, and Experience</t>
  </si>
  <si>
    <t>2018-19 Benefits</t>
  </si>
  <si>
    <t>2019-20 Salary</t>
  </si>
  <si>
    <t>2019-20  Benefits</t>
  </si>
  <si>
    <r>
      <rPr>
        <b/>
        <sz val="11"/>
        <color indexed="10"/>
        <rFont val="Arial"/>
        <family val="2"/>
      </rPr>
      <t>2019-20</t>
    </r>
    <r>
      <rPr>
        <b/>
        <sz val="11"/>
        <rFont val="Arial"/>
        <family val="2"/>
      </rPr>
      <t xml:space="preserve"> Former ECPA/ELLI DISTRICT BUDGET STATEMENT</t>
    </r>
  </si>
  <si>
    <r>
      <rPr>
        <b/>
        <sz val="10"/>
        <color indexed="10"/>
        <rFont val="Arial"/>
        <family val="2"/>
      </rPr>
      <t>2019-20</t>
    </r>
    <r>
      <rPr>
        <b/>
        <sz val="10"/>
        <rFont val="Arial"/>
        <family val="2"/>
      </rPr>
      <t xml:space="preserve"> PROJECTED GENERAL EDUCATION PRESCHOOL ENROLLMENT (PEA-Funded Children):</t>
    </r>
  </si>
  <si>
    <r>
      <rPr>
        <b/>
        <sz val="10"/>
        <color indexed="10"/>
        <rFont val="Arial"/>
        <family val="2"/>
      </rPr>
      <t>2019-20</t>
    </r>
    <r>
      <rPr>
        <b/>
        <sz val="10"/>
        <rFont val="Arial"/>
        <family val="2"/>
      </rPr>
      <t xml:space="preserve"> PROJECTED PRESCHOOL ENROLLMENT (Tuition-Funded Children):</t>
    </r>
  </si>
  <si>
    <r>
      <rPr>
        <b/>
        <sz val="10"/>
        <color indexed="10"/>
        <rFont val="Arial"/>
        <family val="2"/>
      </rPr>
      <t>2019-20</t>
    </r>
    <r>
      <rPr>
        <b/>
        <sz val="10"/>
        <rFont val="Arial"/>
        <family val="2"/>
      </rPr>
      <t xml:space="preserve"> PROJECTED FUNDING</t>
    </r>
  </si>
  <si>
    <t>2019-20 Preschool Education Aid (PEA)</t>
  </si>
  <si>
    <t>2019-20 General Funds used for Preschool</t>
  </si>
  <si>
    <t>2019-20 Estimated Other Funds (Including Tuition)</t>
  </si>
  <si>
    <t>2019-20</t>
  </si>
  <si>
    <t>Atlantic County, Brigantine</t>
  </si>
  <si>
    <t>Barbara Fortini</t>
  </si>
  <si>
    <t>Renee Vanartsdalen</t>
  </si>
  <si>
    <t>Patricia Kately</t>
  </si>
  <si>
    <t>Linda Keith</t>
  </si>
  <si>
    <t>Kelley Moxey</t>
  </si>
  <si>
    <t>Andrea Fogietta</t>
  </si>
  <si>
    <t>Melissa Mickle</t>
  </si>
  <si>
    <t>A-1</t>
  </si>
  <si>
    <t>A-2</t>
  </si>
  <si>
    <t>A-3</t>
  </si>
  <si>
    <t>B-4</t>
  </si>
  <si>
    <t>B-3</t>
  </si>
  <si>
    <t>A-4</t>
  </si>
  <si>
    <t>B-2</t>
  </si>
  <si>
    <t>Glassboro</t>
  </si>
  <si>
    <t>Fortini</t>
  </si>
  <si>
    <t>Vanartsdalen</t>
  </si>
  <si>
    <t>Kately</t>
  </si>
  <si>
    <t>Keith</t>
  </si>
  <si>
    <t>Barbara</t>
  </si>
  <si>
    <t>Renee</t>
  </si>
  <si>
    <t>Patricia</t>
  </si>
  <si>
    <t>Linda</t>
  </si>
  <si>
    <t>Franklin-Moxey</t>
  </si>
  <si>
    <t>Kelly</t>
  </si>
  <si>
    <t>J. Harvey Rodgers School</t>
  </si>
  <si>
    <t>Kelly Franklin-Moxey</t>
  </si>
  <si>
    <t>Teaching Assistant</t>
  </si>
  <si>
    <t>Donna Blake</t>
  </si>
  <si>
    <t>Serena Johnston</t>
  </si>
  <si>
    <t>Roseann Schopfer</t>
  </si>
  <si>
    <t>Monica Simmons</t>
  </si>
  <si>
    <t>Stephanie Carbonaro</t>
  </si>
  <si>
    <t>Kayley Steponick</t>
  </si>
  <si>
    <t>Elizabeth Calvo</t>
  </si>
  <si>
    <t>Secretary 10 month</t>
  </si>
  <si>
    <t>Cathy McDonald</t>
  </si>
  <si>
    <t>Secretary</t>
  </si>
  <si>
    <t>Nancy Fiebig</t>
  </si>
  <si>
    <t>School Nurse</t>
  </si>
  <si>
    <t>Program Administrator</t>
  </si>
  <si>
    <t>BA18</t>
  </si>
  <si>
    <t>BA+15/15</t>
  </si>
  <si>
    <t>BA 18+850</t>
  </si>
  <si>
    <t>Monica Poland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</si>
</sst>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0.0%"/>
    <numFmt numFmtId="166" formatCode="mm/dd/yy"/>
    <numFmt numFmtId="167" formatCode="_(&quot;$&quot;* #,##0_);_(&quot;$&quot;* \(#,##0\);_(&quot;$&quot;* &quot;-&quot;??_);_(@_)"/>
    <numFmt numFmtId="168" formatCode="&quot;$&quot;#,##0"/>
  </numFmts>
  <fonts count="26" x14ac:knownFonts="1">
    <font>
      <sz val="10"/>
      <name val="MS Sans Serif"/>
    </font>
    <font>
      <sz val="10"/>
      <name val="MS Sans Serif"/>
      <family val="2"/>
    </font>
    <font>
      <sz val="10"/>
      <name val="Arial"/>
      <family val="2"/>
    </font>
    <font>
      <b/>
      <sz val="10"/>
      <name val="Arial"/>
      <family val="2"/>
    </font>
    <font>
      <b/>
      <sz val="14"/>
      <name val="Arial"/>
      <family val="2"/>
    </font>
    <font>
      <b/>
      <sz val="10"/>
      <name val="MS Sans Serif"/>
      <family val="2"/>
    </font>
    <font>
      <b/>
      <sz val="9"/>
      <name val="Arial"/>
      <family val="2"/>
    </font>
    <font>
      <b/>
      <sz val="8"/>
      <name val="Arial"/>
      <family val="2"/>
    </font>
    <font>
      <sz val="9"/>
      <name val="Arial"/>
      <family val="2"/>
    </font>
    <font>
      <b/>
      <sz val="18"/>
      <name val="Arial"/>
      <family val="2"/>
    </font>
    <font>
      <sz val="10"/>
      <name val="Arial"/>
      <family val="2"/>
    </font>
    <font>
      <sz val="8"/>
      <name val="MS Sans Serif"/>
      <family val="2"/>
    </font>
    <font>
      <b/>
      <sz val="11"/>
      <name val="Arial"/>
      <family val="2"/>
    </font>
    <font>
      <b/>
      <sz val="8.5"/>
      <name val="Arial"/>
      <family val="2"/>
    </font>
    <font>
      <b/>
      <sz val="12"/>
      <name val="Arial"/>
      <family val="2"/>
    </font>
    <font>
      <sz val="10"/>
      <name val="MS Sans Serif"/>
      <family val="2"/>
    </font>
    <font>
      <b/>
      <sz val="24"/>
      <name val="Arial"/>
      <family val="2"/>
    </font>
    <font>
      <b/>
      <sz val="8"/>
      <name val="MS Sans Serif"/>
      <family val="2"/>
    </font>
    <font>
      <b/>
      <sz val="11"/>
      <color indexed="10"/>
      <name val="Arial"/>
      <family val="2"/>
    </font>
    <font>
      <b/>
      <sz val="10"/>
      <color indexed="10"/>
      <name val="Arial"/>
      <family val="2"/>
    </font>
    <font>
      <sz val="10"/>
      <color indexed="10"/>
      <name val="Arial"/>
      <family val="2"/>
    </font>
    <font>
      <b/>
      <i/>
      <sz val="10"/>
      <name val="Arial"/>
      <family val="2"/>
    </font>
    <font>
      <i/>
      <sz val="10"/>
      <name val="Arial"/>
      <family val="2"/>
    </font>
    <font>
      <sz val="12"/>
      <name val="MS Sans Serif"/>
    </font>
    <font>
      <b/>
      <sz val="12"/>
      <name val="MS Sans Serif"/>
      <family val="2"/>
    </font>
    <font>
      <b/>
      <sz val="8.5"/>
      <color rgb="FFC00000"/>
      <name val="Arial"/>
      <family val="2"/>
    </font>
  </fonts>
  <fills count="13">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s>
  <cellStyleXfs count="11">
    <xf numFmtId="0" fontId="0" fillId="0" borderId="0"/>
    <xf numFmtId="43"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2" fillId="0" borderId="0"/>
    <xf numFmtId="0" fontId="2" fillId="0" borderId="0"/>
    <xf numFmtId="0" fontId="10" fillId="0" borderId="0"/>
    <xf numFmtId="0" fontId="10" fillId="0" borderId="0"/>
    <xf numFmtId="9" fontId="1" fillId="0" borderId="0" applyFont="0" applyFill="0" applyBorder="0" applyAlignment="0" applyProtection="0"/>
    <xf numFmtId="0" fontId="1" fillId="0" borderId="0"/>
  </cellStyleXfs>
  <cellXfs count="360">
    <xf numFmtId="0" fontId="0" fillId="0" borderId="0" xfId="0"/>
    <xf numFmtId="164" fontId="2" fillId="0" borderId="1" xfId="1" applyNumberFormat="1" applyFont="1" applyBorder="1" applyProtection="1">
      <protection locked="0"/>
    </xf>
    <xf numFmtId="164" fontId="3" fillId="0" borderId="0" xfId="1" applyNumberFormat="1" applyFont="1" applyAlignment="1" applyProtection="1">
      <alignment horizontal="left"/>
    </xf>
    <xf numFmtId="49" fontId="3" fillId="0" borderId="0" xfId="1" applyNumberFormat="1" applyFont="1" applyBorder="1" applyAlignment="1" applyProtection="1">
      <alignment horizontal="center"/>
    </xf>
    <xf numFmtId="164" fontId="2" fillId="0" borderId="0" xfId="1" applyNumberFormat="1" applyFont="1" applyProtection="1"/>
    <xf numFmtId="164" fontId="3" fillId="0" borderId="0" xfId="1" applyNumberFormat="1" applyFont="1" applyAlignment="1" applyProtection="1">
      <alignment horizontal="center"/>
    </xf>
    <xf numFmtId="0" fontId="0" fillId="0" borderId="0" xfId="0" applyProtection="1"/>
    <xf numFmtId="164" fontId="4" fillId="2" borderId="3" xfId="1" applyNumberFormat="1" applyFont="1" applyFill="1" applyBorder="1" applyAlignment="1" applyProtection="1">
      <alignment horizontal="left"/>
    </xf>
    <xf numFmtId="164" fontId="2" fillId="2" borderId="4" xfId="1" applyNumberFormat="1" applyFont="1" applyFill="1" applyBorder="1" applyProtection="1"/>
    <xf numFmtId="164" fontId="3" fillId="2" borderId="4" xfId="1" applyNumberFormat="1" applyFont="1" applyFill="1" applyBorder="1" applyAlignment="1" applyProtection="1">
      <alignment horizontal="center"/>
    </xf>
    <xf numFmtId="164" fontId="2" fillId="2" borderId="5" xfId="1" applyNumberFormat="1" applyFont="1" applyFill="1" applyBorder="1" applyProtection="1"/>
    <xf numFmtId="164" fontId="2" fillId="2" borderId="6" xfId="1" applyNumberFormat="1" applyFont="1" applyFill="1" applyBorder="1" applyProtection="1"/>
    <xf numFmtId="164" fontId="3" fillId="3" borderId="1" xfId="1" applyNumberFormat="1" applyFont="1" applyFill="1" applyBorder="1" applyAlignment="1" applyProtection="1">
      <alignment horizontal="center" wrapText="1"/>
    </xf>
    <xf numFmtId="164" fontId="3" fillId="2" borderId="7" xfId="1" applyNumberFormat="1" applyFont="1" applyFill="1" applyBorder="1" applyAlignment="1" applyProtection="1">
      <alignment horizontal="center" wrapText="1"/>
    </xf>
    <xf numFmtId="164" fontId="3" fillId="3" borderId="2" xfId="1" applyNumberFormat="1" applyFont="1" applyFill="1" applyBorder="1" applyAlignment="1" applyProtection="1">
      <alignment horizontal="center" wrapText="1"/>
    </xf>
    <xf numFmtId="164" fontId="3" fillId="0" borderId="0" xfId="1" applyNumberFormat="1" applyFont="1" applyAlignment="1" applyProtection="1">
      <alignment horizontal="center" wrapText="1"/>
    </xf>
    <xf numFmtId="164" fontId="3" fillId="3" borderId="8" xfId="1" applyNumberFormat="1" applyFont="1" applyFill="1" applyBorder="1" applyProtection="1"/>
    <xf numFmtId="164" fontId="2" fillId="3" borderId="1" xfId="1" applyNumberFormat="1" applyFont="1" applyFill="1" applyBorder="1" applyProtection="1"/>
    <xf numFmtId="164" fontId="2" fillId="2" borderId="7" xfId="1" applyNumberFormat="1" applyFont="1" applyFill="1" applyBorder="1" applyProtection="1"/>
    <xf numFmtId="164" fontId="2" fillId="3" borderId="2" xfId="1" applyNumberFormat="1" applyFont="1" applyFill="1" applyBorder="1" applyProtection="1"/>
    <xf numFmtId="164" fontId="2" fillId="3" borderId="8" xfId="1" applyNumberFormat="1" applyFont="1" applyFill="1" applyBorder="1" applyProtection="1"/>
    <xf numFmtId="164" fontId="3" fillId="2" borderId="9" xfId="1" applyNumberFormat="1" applyFont="1" applyFill="1" applyBorder="1" applyProtection="1"/>
    <xf numFmtId="164" fontId="3" fillId="2" borderId="6" xfId="1" applyNumberFormat="1" applyFont="1" applyFill="1" applyBorder="1" applyProtection="1"/>
    <xf numFmtId="164" fontId="3" fillId="2" borderId="10" xfId="1" applyNumberFormat="1" applyFont="1" applyFill="1" applyBorder="1" applyProtection="1"/>
    <xf numFmtId="164" fontId="3" fillId="0" borderId="0" xfId="1" applyNumberFormat="1" applyFont="1" applyProtection="1"/>
    <xf numFmtId="164" fontId="3" fillId="2" borderId="11" xfId="1" applyNumberFormat="1" applyFont="1" applyFill="1" applyBorder="1" applyProtection="1"/>
    <xf numFmtId="164" fontId="2" fillId="0" borderId="0" xfId="1" applyNumberFormat="1" applyFont="1" applyBorder="1" applyProtection="1"/>
    <xf numFmtId="0" fontId="10" fillId="0" borderId="0" xfId="7" applyProtection="1"/>
    <xf numFmtId="0" fontId="2" fillId="0" borderId="0" xfId="0" applyFont="1" applyProtection="1"/>
    <xf numFmtId="0" fontId="0" fillId="0" borderId="0" xfId="0" applyProtection="1">
      <protection locked="0"/>
    </xf>
    <xf numFmtId="166" fontId="0" fillId="0" borderId="0" xfId="0" applyNumberFormat="1" applyProtection="1">
      <protection locked="0"/>
    </xf>
    <xf numFmtId="1" fontId="0" fillId="0" borderId="0" xfId="0" applyNumberFormat="1" applyAlignment="1" applyProtection="1">
      <alignment horizontal="center"/>
      <protection locked="0"/>
    </xf>
    <xf numFmtId="164" fontId="3" fillId="4" borderId="12" xfId="1" applyNumberFormat="1" applyFont="1" applyFill="1" applyBorder="1" applyProtection="1">
      <protection locked="0"/>
    </xf>
    <xf numFmtId="164" fontId="3" fillId="4" borderId="13" xfId="1" applyNumberFormat="1" applyFont="1" applyFill="1" applyBorder="1" applyProtection="1">
      <protection locked="0"/>
    </xf>
    <xf numFmtId="164" fontId="3" fillId="4" borderId="2" xfId="1" applyNumberFormat="1" applyFont="1" applyFill="1" applyBorder="1" applyProtection="1">
      <protection locked="0"/>
    </xf>
    <xf numFmtId="164" fontId="3" fillId="4" borderId="8" xfId="1" applyNumberFormat="1" applyFont="1" applyFill="1" applyBorder="1" applyProtection="1">
      <protection locked="0"/>
    </xf>
    <xf numFmtId="164" fontId="3" fillId="4" borderId="1" xfId="1" applyNumberFormat="1" applyFont="1" applyFill="1" applyBorder="1" applyProtection="1">
      <protection locked="0"/>
    </xf>
    <xf numFmtId="164" fontId="3" fillId="4" borderId="14" xfId="1" applyNumberFormat="1" applyFont="1" applyFill="1" applyBorder="1" applyProtection="1">
      <protection locked="0"/>
    </xf>
    <xf numFmtId="164" fontId="3" fillId="4" borderId="15" xfId="1" applyNumberFormat="1" applyFont="1" applyFill="1" applyBorder="1" applyProtection="1">
      <protection locked="0"/>
    </xf>
    <xf numFmtId="166" fontId="0" fillId="0" borderId="0" xfId="0" applyNumberFormat="1" applyProtection="1"/>
    <xf numFmtId="1" fontId="0" fillId="0" borderId="0" xfId="0" applyNumberFormat="1" applyAlignment="1" applyProtection="1">
      <alignment horizontal="center"/>
    </xf>
    <xf numFmtId="164" fontId="3" fillId="0" borderId="0" xfId="1" applyNumberFormat="1" applyFont="1" applyAlignment="1" applyProtection="1">
      <alignment horizontal="right"/>
    </xf>
    <xf numFmtId="0" fontId="3" fillId="0" borderId="0" xfId="1" applyNumberFormat="1" applyFont="1" applyFill="1" applyBorder="1" applyAlignment="1" applyProtection="1">
      <alignment horizontal="center"/>
    </xf>
    <xf numFmtId="0" fontId="7" fillId="6" borderId="13" xfId="0" applyFont="1" applyFill="1" applyBorder="1" applyAlignment="1" applyProtection="1">
      <alignment horizontal="center" wrapText="1"/>
    </xf>
    <xf numFmtId="0" fontId="7" fillId="6" borderId="2" xfId="0" applyFont="1" applyFill="1" applyBorder="1" applyAlignment="1" applyProtection="1">
      <alignment horizontal="center" wrapText="1"/>
    </xf>
    <xf numFmtId="166" fontId="7" fillId="5" borderId="8" xfId="0" applyNumberFormat="1" applyFont="1" applyFill="1" applyBorder="1" applyAlignment="1" applyProtection="1">
      <alignment horizontal="center" vertical="center" textRotation="90" wrapText="1"/>
    </xf>
    <xf numFmtId="1" fontId="7" fillId="5" borderId="2" xfId="0" applyNumberFormat="1" applyFont="1" applyFill="1" applyBorder="1" applyAlignment="1" applyProtection="1">
      <alignment horizontal="center" vertical="center" textRotation="90" wrapText="1"/>
    </xf>
    <xf numFmtId="1" fontId="7" fillId="7" borderId="8" xfId="0" applyNumberFormat="1" applyFont="1" applyFill="1" applyBorder="1" applyAlignment="1" applyProtection="1">
      <alignment horizontal="center" vertical="center" textRotation="90" wrapText="1"/>
    </xf>
    <xf numFmtId="1" fontId="7" fillId="7" borderId="1" xfId="0" applyNumberFormat="1" applyFont="1" applyFill="1" applyBorder="1" applyAlignment="1" applyProtection="1">
      <alignment horizontal="center" vertical="center" textRotation="90" wrapText="1"/>
    </xf>
    <xf numFmtId="1" fontId="7" fillId="7" borderId="14" xfId="0" applyNumberFormat="1" applyFont="1" applyFill="1" applyBorder="1" applyAlignment="1" applyProtection="1">
      <alignment horizontal="center" vertical="center" textRotation="90" wrapText="1"/>
    </xf>
    <xf numFmtId="1" fontId="7" fillId="7" borderId="2" xfId="0" applyNumberFormat="1" applyFont="1" applyFill="1" applyBorder="1" applyAlignment="1" applyProtection="1">
      <alignment horizontal="center" vertical="center" textRotation="90" wrapText="1"/>
    </xf>
    <xf numFmtId="1" fontId="7" fillId="8" borderId="8" xfId="0" applyNumberFormat="1" applyFont="1" applyFill="1" applyBorder="1" applyAlignment="1" applyProtection="1">
      <alignment horizontal="center" vertical="center" textRotation="90" wrapText="1"/>
    </xf>
    <xf numFmtId="1" fontId="7" fillId="8" borderId="15" xfId="0" applyNumberFormat="1" applyFont="1" applyFill="1" applyBorder="1" applyAlignment="1" applyProtection="1">
      <alignment horizontal="center" vertical="center" textRotation="90" wrapText="1"/>
    </xf>
    <xf numFmtId="164" fontId="3" fillId="0" borderId="0" xfId="1" applyNumberFormat="1" applyFont="1" applyBorder="1" applyAlignment="1" applyProtection="1">
      <alignment horizontal="center"/>
    </xf>
    <xf numFmtId="0" fontId="2" fillId="0" borderId="22" xfId="0" applyFont="1" applyBorder="1" applyProtection="1"/>
    <xf numFmtId="0" fontId="2" fillId="0" borderId="23" xfId="0" applyFont="1" applyBorder="1" applyProtection="1"/>
    <xf numFmtId="0" fontId="3" fillId="5" borderId="1"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6" borderId="1" xfId="0" applyFont="1" applyFill="1" applyBorder="1" applyAlignment="1" applyProtection="1">
      <alignment horizontal="center" wrapText="1"/>
    </xf>
    <xf numFmtId="0" fontId="2" fillId="0" borderId="1" xfId="0" applyFont="1" applyBorder="1" applyProtection="1"/>
    <xf numFmtId="164" fontId="3" fillId="0" borderId="1" xfId="1" applyNumberFormat="1" applyFont="1" applyBorder="1" applyAlignment="1" applyProtection="1">
      <alignment horizontal="center" wrapText="1"/>
    </xf>
    <xf numFmtId="164" fontId="2" fillId="0" borderId="1" xfId="1" applyNumberFormat="1" applyFont="1" applyBorder="1" applyProtection="1"/>
    <xf numFmtId="0" fontId="2" fillId="0" borderId="24" xfId="0" applyFont="1" applyFill="1" applyBorder="1" applyProtection="1"/>
    <xf numFmtId="0" fontId="3" fillId="4" borderId="1" xfId="0" applyFont="1" applyFill="1" applyBorder="1" applyAlignment="1" applyProtection="1">
      <alignment horizontal="center"/>
    </xf>
    <xf numFmtId="0" fontId="2" fillId="0" borderId="0" xfId="0" applyFont="1" applyFill="1" applyBorder="1" applyProtection="1"/>
    <xf numFmtId="0" fontId="2" fillId="0" borderId="25" xfId="0" applyFont="1" applyBorder="1" applyProtection="1"/>
    <xf numFmtId="0" fontId="2" fillId="0" borderId="1" xfId="0" applyFont="1" applyBorder="1" applyProtection="1">
      <protection locked="0"/>
    </xf>
    <xf numFmtId="0" fontId="2" fillId="0" borderId="0" xfId="0" applyFont="1" applyProtection="1">
      <protection locked="0"/>
    </xf>
    <xf numFmtId="0" fontId="0" fillId="0" borderId="12" xfId="0" applyBorder="1" applyProtection="1"/>
    <xf numFmtId="0" fontId="0" fillId="0" borderId="13" xfId="0" applyBorder="1" applyProtection="1"/>
    <xf numFmtId="0" fontId="0" fillId="0" borderId="2" xfId="0" applyBorder="1" applyProtection="1"/>
    <xf numFmtId="166" fontId="0" fillId="0" borderId="8" xfId="0" applyNumberFormat="1" applyBorder="1" applyAlignment="1" applyProtection="1">
      <alignment horizontal="center"/>
    </xf>
    <xf numFmtId="1" fontId="0" fillId="0" borderId="2" xfId="0" applyNumberFormat="1" applyBorder="1" applyAlignment="1" applyProtection="1">
      <alignment horizontal="center"/>
    </xf>
    <xf numFmtId="1" fontId="0" fillId="0" borderId="8" xfId="0" applyNumberFormat="1" applyBorder="1" applyAlignment="1" applyProtection="1">
      <alignment horizontal="center"/>
    </xf>
    <xf numFmtId="1" fontId="0" fillId="0" borderId="1" xfId="0" applyNumberFormat="1" applyBorder="1" applyAlignment="1" applyProtection="1">
      <alignment horizontal="center"/>
    </xf>
    <xf numFmtId="1" fontId="0" fillId="0" borderId="14" xfId="0" applyNumberFormat="1" applyBorder="1" applyAlignment="1" applyProtection="1">
      <alignment horizontal="center"/>
    </xf>
    <xf numFmtId="1" fontId="0" fillId="0" borderId="15" xfId="0" applyNumberFormat="1" applyBorder="1" applyAlignment="1" applyProtection="1">
      <alignment horizontal="center"/>
    </xf>
    <xf numFmtId="0" fontId="2" fillId="0" borderId="0" xfId="8" applyFont="1" applyProtection="1">
      <protection locked="0"/>
    </xf>
    <xf numFmtId="0" fontId="2" fillId="0" borderId="0" xfId="8" applyFont="1" applyAlignment="1" applyProtection="1">
      <alignment horizontal="right"/>
      <protection locked="0"/>
    </xf>
    <xf numFmtId="0" fontId="3" fillId="0" borderId="0" xfId="8" applyFont="1" applyProtection="1">
      <protection locked="0"/>
    </xf>
    <xf numFmtId="0" fontId="2" fillId="0" borderId="0" xfId="8" applyFont="1" applyFill="1" applyProtection="1">
      <protection locked="0"/>
    </xf>
    <xf numFmtId="0" fontId="8" fillId="0" borderId="23" xfId="8" applyFont="1" applyBorder="1" applyAlignment="1" applyProtection="1">
      <alignment horizontal="center" wrapText="1"/>
      <protection locked="0"/>
    </xf>
    <xf numFmtId="168" fontId="8" fillId="0" borderId="23" xfId="8" applyNumberFormat="1" applyFont="1" applyBorder="1" applyAlignment="1" applyProtection="1">
      <alignment wrapText="1"/>
      <protection locked="0"/>
    </xf>
    <xf numFmtId="0" fontId="8" fillId="0" borderId="26" xfId="8" applyFont="1" applyBorder="1" applyAlignment="1" applyProtection="1">
      <alignment horizontal="center" wrapText="1"/>
      <protection locked="0"/>
    </xf>
    <xf numFmtId="168" fontId="8" fillId="0" borderId="1" xfId="8" applyNumberFormat="1" applyFont="1" applyBorder="1" applyAlignment="1" applyProtection="1">
      <alignment wrapText="1"/>
      <protection locked="0"/>
    </xf>
    <xf numFmtId="0" fontId="3" fillId="0" borderId="0" xfId="8" applyFont="1" applyFill="1" applyBorder="1" applyProtection="1">
      <protection locked="0"/>
    </xf>
    <xf numFmtId="168" fontId="3" fillId="0" borderId="0" xfId="8" applyNumberFormat="1" applyFont="1" applyFill="1" applyBorder="1" applyProtection="1">
      <protection locked="0"/>
    </xf>
    <xf numFmtId="0" fontId="2" fillId="0" borderId="0" xfId="8" applyFont="1" applyFill="1" applyBorder="1" applyProtection="1">
      <protection locked="0"/>
    </xf>
    <xf numFmtId="0" fontId="10" fillId="0" borderId="1" xfId="7" applyBorder="1" applyAlignment="1" applyProtection="1">
      <alignment horizontal="center"/>
    </xf>
    <xf numFmtId="164" fontId="2" fillId="0" borderId="1" xfId="1" applyNumberFormat="1" applyFont="1" applyBorder="1" applyAlignment="1" applyProtection="1">
      <alignment horizontal="center"/>
    </xf>
    <xf numFmtId="164" fontId="10" fillId="0" borderId="1" xfId="1" applyNumberFormat="1" applyFont="1" applyBorder="1" applyAlignment="1" applyProtection="1">
      <alignment horizontal="center"/>
    </xf>
    <xf numFmtId="0" fontId="3" fillId="0" borderId="1" xfId="7" applyFont="1" applyBorder="1" applyAlignment="1" applyProtection="1">
      <alignment horizontal="center"/>
    </xf>
    <xf numFmtId="164" fontId="3" fillId="0" borderId="1" xfId="1" applyNumberFormat="1" applyFont="1" applyBorder="1" applyAlignment="1" applyProtection="1">
      <alignment horizontal="center"/>
    </xf>
    <xf numFmtId="0" fontId="13" fillId="9" borderId="24" xfId="8" applyFont="1" applyFill="1" applyBorder="1" applyAlignment="1" applyProtection="1">
      <alignment horizontal="center" wrapText="1"/>
    </xf>
    <xf numFmtId="0" fontId="13" fillId="9" borderId="23" xfId="8" applyFont="1" applyFill="1" applyBorder="1" applyAlignment="1" applyProtection="1">
      <alignment horizontal="center" wrapText="1"/>
    </xf>
    <xf numFmtId="0" fontId="6" fillId="9" borderId="1" xfId="8" applyFont="1" applyFill="1" applyBorder="1" applyAlignment="1" applyProtection="1">
      <alignment horizontal="left" wrapText="1"/>
    </xf>
    <xf numFmtId="0" fontId="6" fillId="9" borderId="27" xfId="8" applyFont="1" applyFill="1" applyBorder="1" applyAlignment="1" applyProtection="1">
      <alignment horizontal="center" wrapText="1"/>
    </xf>
    <xf numFmtId="168" fontId="8" fillId="9" borderId="27" xfId="8" applyNumberFormat="1" applyFont="1" applyFill="1" applyBorder="1" applyAlignment="1" applyProtection="1">
      <alignment wrapText="1"/>
    </xf>
    <xf numFmtId="0" fontId="8" fillId="0" borderId="28" xfId="8" applyFont="1" applyBorder="1" applyAlignment="1" applyProtection="1">
      <alignment wrapText="1"/>
    </xf>
    <xf numFmtId="0" fontId="8" fillId="0" borderId="23" xfId="8" applyFont="1" applyBorder="1" applyAlignment="1" applyProtection="1">
      <alignment horizontal="center" wrapText="1"/>
    </xf>
    <xf numFmtId="0" fontId="8" fillId="0" borderId="7" xfId="8" applyFont="1" applyBorder="1" applyAlignment="1" applyProtection="1">
      <alignment wrapText="1"/>
    </xf>
    <xf numFmtId="0" fontId="8" fillId="0" borderId="26" xfId="8" applyFont="1" applyBorder="1" applyAlignment="1" applyProtection="1">
      <alignment horizontal="center" wrapText="1"/>
    </xf>
    <xf numFmtId="0" fontId="6" fillId="9" borderId="1" xfId="8" applyFont="1" applyFill="1" applyBorder="1" applyAlignment="1" applyProtection="1">
      <alignment wrapText="1"/>
    </xf>
    <xf numFmtId="0" fontId="14" fillId="9" borderId="27" xfId="8" applyFont="1" applyFill="1" applyBorder="1" applyAlignment="1" applyProtection="1">
      <alignment horizontal="center" wrapText="1"/>
    </xf>
    <xf numFmtId="168" fontId="6" fillId="9" borderId="23" xfId="8" applyNumberFormat="1" applyFont="1" applyFill="1" applyBorder="1" applyAlignment="1" applyProtection="1">
      <alignment wrapText="1"/>
    </xf>
    <xf numFmtId="0" fontId="6" fillId="9" borderId="28" xfId="8" applyFont="1" applyFill="1" applyBorder="1" applyAlignment="1" applyProtection="1">
      <alignment wrapText="1"/>
    </xf>
    <xf numFmtId="0" fontId="3" fillId="9" borderId="23" xfId="8" applyFont="1" applyFill="1" applyBorder="1" applyAlignment="1" applyProtection="1">
      <alignment horizontal="center" wrapText="1"/>
    </xf>
    <xf numFmtId="168" fontId="8" fillId="9" borderId="23" xfId="8" applyNumberFormat="1" applyFont="1" applyFill="1" applyBorder="1" applyAlignment="1" applyProtection="1">
      <alignment wrapText="1"/>
    </xf>
    <xf numFmtId="0" fontId="6" fillId="9" borderId="23" xfId="8" applyFont="1" applyFill="1" applyBorder="1" applyAlignment="1" applyProtection="1">
      <alignment horizontal="center" wrapText="1"/>
    </xf>
    <xf numFmtId="0" fontId="14" fillId="9" borderId="1" xfId="8" applyFont="1" applyFill="1" applyBorder="1" applyAlignment="1" applyProtection="1">
      <alignment wrapText="1"/>
    </xf>
    <xf numFmtId="168" fontId="6" fillId="9" borderId="1" xfId="8" applyNumberFormat="1" applyFont="1" applyFill="1" applyBorder="1" applyAlignment="1" applyProtection="1">
      <alignment wrapText="1"/>
    </xf>
    <xf numFmtId="0" fontId="6" fillId="9" borderId="28" xfId="8" applyFont="1" applyFill="1" applyBorder="1" applyAlignment="1" applyProtection="1">
      <alignment horizontal="left" wrapText="1"/>
    </xf>
    <xf numFmtId="0" fontId="14" fillId="9" borderId="23" xfId="8" applyFont="1" applyFill="1" applyBorder="1" applyAlignment="1" applyProtection="1">
      <alignment horizontal="center" wrapText="1"/>
    </xf>
    <xf numFmtId="0" fontId="2" fillId="9" borderId="1" xfId="8" applyFont="1" applyFill="1" applyBorder="1" applyProtection="1"/>
    <xf numFmtId="166" fontId="0" fillId="0" borderId="13" xfId="0" applyNumberFormat="1" applyBorder="1" applyAlignment="1" applyProtection="1">
      <alignment horizontal="center"/>
    </xf>
    <xf numFmtId="166" fontId="7" fillId="5" borderId="1" xfId="0" applyNumberFormat="1" applyFont="1" applyFill="1" applyBorder="1" applyAlignment="1" applyProtection="1">
      <alignment horizontal="center" vertical="center" textRotation="90" wrapText="1"/>
    </xf>
    <xf numFmtId="1" fontId="3" fillId="4" borderId="1" xfId="1" applyNumberFormat="1" applyFont="1" applyFill="1" applyBorder="1" applyProtection="1">
      <protection locked="0"/>
    </xf>
    <xf numFmtId="1" fontId="7" fillId="5" borderId="15" xfId="0" applyNumberFormat="1" applyFont="1" applyFill="1" applyBorder="1" applyAlignment="1" applyProtection="1">
      <alignment horizontal="center" vertical="center" textRotation="90" wrapText="1"/>
    </xf>
    <xf numFmtId="0" fontId="0" fillId="0" borderId="1" xfId="0" applyNumberFormat="1" applyBorder="1" applyAlignment="1" applyProtection="1">
      <alignment horizontal="center"/>
    </xf>
    <xf numFmtId="0" fontId="3" fillId="4" borderId="1" xfId="1" applyNumberFormat="1" applyFont="1" applyFill="1" applyBorder="1" applyProtection="1">
      <protection locked="0"/>
    </xf>
    <xf numFmtId="0" fontId="12" fillId="0" borderId="0" xfId="8" applyFont="1" applyAlignment="1" applyProtection="1">
      <alignment horizontal="center"/>
    </xf>
    <xf numFmtId="0" fontId="3" fillId="0" borderId="0" xfId="8" applyFont="1" applyAlignment="1" applyProtection="1">
      <alignment horizontal="right"/>
    </xf>
    <xf numFmtId="0" fontId="2" fillId="0" borderId="0" xfId="8" applyFont="1" applyAlignment="1" applyProtection="1">
      <alignment horizontal="right"/>
    </xf>
    <xf numFmtId="0" fontId="2" fillId="0" borderId="0" xfId="8" applyFont="1" applyProtection="1"/>
    <xf numFmtId="0" fontId="3" fillId="0" borderId="0" xfId="8" applyFont="1" applyProtection="1"/>
    <xf numFmtId="0" fontId="2" fillId="0" borderId="1" xfId="0" applyFont="1" applyBorder="1" applyAlignment="1" applyProtection="1">
      <alignment horizontal="right"/>
    </xf>
    <xf numFmtId="164" fontId="3" fillId="0" borderId="29" xfId="1" applyNumberFormat="1" applyFont="1" applyBorder="1" applyAlignment="1" applyProtection="1">
      <alignment horizontal="center"/>
    </xf>
    <xf numFmtId="1" fontId="2" fillId="0" borderId="29" xfId="1" applyNumberFormat="1" applyFont="1" applyBorder="1" applyAlignment="1" applyProtection="1">
      <alignment horizontal="center"/>
    </xf>
    <xf numFmtId="0" fontId="0" fillId="0" borderId="29" xfId="0" applyBorder="1" applyAlignment="1">
      <alignment horizontal="center"/>
    </xf>
    <xf numFmtId="164" fontId="3" fillId="3" borderId="1" xfId="1" applyNumberFormat="1" applyFont="1" applyFill="1" applyBorder="1" applyAlignment="1" applyProtection="1">
      <alignment horizontal="left"/>
    </xf>
    <xf numFmtId="164" fontId="2" fillId="3" borderId="1" xfId="1" applyNumberFormat="1" applyFont="1" applyFill="1" applyBorder="1" applyAlignment="1" applyProtection="1">
      <alignment horizontal="left"/>
    </xf>
    <xf numFmtId="0" fontId="2" fillId="0" borderId="1" xfId="0" applyFont="1" applyBorder="1" applyAlignment="1" applyProtection="1">
      <alignment horizontal="left"/>
    </xf>
    <xf numFmtId="164" fontId="3" fillId="2" borderId="7" xfId="1" applyNumberFormat="1" applyFont="1" applyFill="1" applyBorder="1" applyProtection="1"/>
    <xf numFmtId="164" fontId="3" fillId="2" borderId="1" xfId="1" applyNumberFormat="1" applyFont="1" applyFill="1" applyBorder="1" applyProtection="1"/>
    <xf numFmtId="1" fontId="7" fillId="3" borderId="8" xfId="0" applyNumberFormat="1" applyFont="1" applyFill="1" applyBorder="1" applyAlignment="1">
      <alignment horizontal="center" vertical="center" textRotation="90" wrapText="1"/>
    </xf>
    <xf numFmtId="1" fontId="7" fillId="3" borderId="1" xfId="0" applyNumberFormat="1" applyFont="1" applyFill="1" applyBorder="1" applyAlignment="1">
      <alignment horizontal="center" vertical="center" textRotation="90" wrapText="1"/>
    </xf>
    <xf numFmtId="1" fontId="7" fillId="3" borderId="15" xfId="0" applyNumberFormat="1" applyFont="1" applyFill="1" applyBorder="1" applyAlignment="1">
      <alignment horizontal="center" vertical="center" textRotation="90" wrapText="1"/>
    </xf>
    <xf numFmtId="1" fontId="7" fillId="7" borderId="8" xfId="0" applyNumberFormat="1" applyFont="1" applyFill="1" applyBorder="1" applyAlignment="1">
      <alignment horizontal="center" vertical="center" textRotation="90" wrapText="1"/>
    </xf>
    <xf numFmtId="1" fontId="7" fillId="7" borderId="1" xfId="0" applyNumberFormat="1" applyFont="1" applyFill="1" applyBorder="1" applyAlignment="1">
      <alignment horizontal="center" vertical="center" textRotation="90" wrapText="1"/>
    </xf>
    <xf numFmtId="164" fontId="16" fillId="0" borderId="0" xfId="2" applyNumberFormat="1" applyFont="1" applyFill="1" applyBorder="1" applyAlignment="1">
      <alignment horizontal="center"/>
    </xf>
    <xf numFmtId="0" fontId="15" fillId="0" borderId="0" xfId="4" applyBorder="1"/>
    <xf numFmtId="0" fontId="15" fillId="0" borderId="0" xfId="4"/>
    <xf numFmtId="164" fontId="3" fillId="0" borderId="0" xfId="2" applyNumberFormat="1" applyFont="1" applyFill="1" applyBorder="1"/>
    <xf numFmtId="0" fontId="15" fillId="0" borderId="0" xfId="4" applyFill="1" applyBorder="1"/>
    <xf numFmtId="43" fontId="15" fillId="0" borderId="0" xfId="2" applyFill="1" applyBorder="1"/>
    <xf numFmtId="167" fontId="15" fillId="0" borderId="0" xfId="3" applyNumberFormat="1" applyFill="1" applyBorder="1"/>
    <xf numFmtId="167" fontId="15" fillId="0" borderId="0" xfId="3" applyNumberFormat="1"/>
    <xf numFmtId="0" fontId="15" fillId="0" borderId="0" xfId="3" applyNumberFormat="1" applyAlignment="1">
      <alignment horizontal="right"/>
    </xf>
    <xf numFmtId="164" fontId="3" fillId="0" borderId="0" xfId="2" applyNumberFormat="1" applyFont="1" applyAlignment="1">
      <alignment horizontal="right"/>
    </xf>
    <xf numFmtId="164" fontId="3" fillId="0" borderId="0" xfId="2" applyNumberFormat="1" applyFont="1" applyFill="1" applyAlignment="1">
      <alignment horizontal="right"/>
    </xf>
    <xf numFmtId="0" fontId="3" fillId="0" borderId="0" xfId="2" applyNumberFormat="1" applyFont="1" applyFill="1" applyBorder="1" applyAlignment="1">
      <alignment horizontal="center"/>
    </xf>
    <xf numFmtId="43" fontId="3" fillId="0" borderId="0" xfId="2" applyFont="1" applyFill="1" applyBorder="1" applyAlignment="1">
      <alignment horizontal="center"/>
    </xf>
    <xf numFmtId="167" fontId="3" fillId="0" borderId="0" xfId="3" applyNumberFormat="1" applyFont="1" applyFill="1" applyBorder="1" applyAlignment="1">
      <alignment horizontal="center"/>
    </xf>
    <xf numFmtId="167" fontId="5" fillId="0" borderId="0" xfId="3" applyNumberFormat="1" applyFont="1" applyFill="1" applyAlignment="1">
      <alignment horizontal="right"/>
    </xf>
    <xf numFmtId="167" fontId="5" fillId="0" borderId="0" xfId="3" applyNumberFormat="1" applyFont="1" applyFill="1" applyBorder="1"/>
    <xf numFmtId="0" fontId="3" fillId="0" borderId="0" xfId="3" applyNumberFormat="1" applyFont="1" applyFill="1" applyBorder="1" applyAlignment="1">
      <alignment horizontal="right"/>
    </xf>
    <xf numFmtId="167" fontId="15" fillId="0" borderId="0" xfId="3" applyNumberFormat="1" applyFont="1"/>
    <xf numFmtId="0" fontId="15" fillId="0" borderId="1" xfId="4" applyBorder="1"/>
    <xf numFmtId="0" fontId="5" fillId="2" borderId="1" xfId="4" applyFont="1" applyFill="1" applyBorder="1" applyAlignment="1">
      <alignment horizontal="center" wrapText="1"/>
    </xf>
    <xf numFmtId="43" fontId="5" fillId="2" borderId="1" xfId="2" applyFont="1" applyFill="1" applyBorder="1" applyAlignment="1">
      <alignment horizontal="center" wrapText="1"/>
    </xf>
    <xf numFmtId="0" fontId="5" fillId="2" borderId="1" xfId="3" applyNumberFormat="1" applyFont="1" applyFill="1" applyBorder="1" applyAlignment="1">
      <alignment horizontal="center" wrapText="1"/>
    </xf>
    <xf numFmtId="167" fontId="5" fillId="2" borderId="1" xfId="3" applyNumberFormat="1" applyFont="1" applyFill="1" applyBorder="1" applyAlignment="1">
      <alignment horizontal="center" wrapText="1"/>
    </xf>
    <xf numFmtId="0" fontId="5" fillId="0" borderId="0" xfId="4" applyFont="1"/>
    <xf numFmtId="0" fontId="15" fillId="0" borderId="0" xfId="4" applyFont="1"/>
    <xf numFmtId="0" fontId="15" fillId="0" borderId="1" xfId="4" applyBorder="1" applyProtection="1">
      <protection locked="0"/>
    </xf>
    <xf numFmtId="43" fontId="15" fillId="0" borderId="1" xfId="2" applyBorder="1" applyProtection="1">
      <protection locked="0"/>
    </xf>
    <xf numFmtId="0" fontId="15" fillId="0" borderId="1" xfId="3" applyNumberFormat="1" applyBorder="1" applyAlignment="1" applyProtection="1">
      <alignment horizontal="right"/>
      <protection locked="0"/>
    </xf>
    <xf numFmtId="167" fontId="15" fillId="5" borderId="1" xfId="3" applyNumberFormat="1" applyFill="1" applyBorder="1" applyProtection="1">
      <protection locked="0"/>
    </xf>
    <xf numFmtId="167" fontId="15" fillId="7" borderId="1" xfId="3" applyNumberFormat="1" applyFill="1" applyBorder="1" applyProtection="1">
      <protection locked="0"/>
    </xf>
    <xf numFmtId="43" fontId="15" fillId="0" borderId="0" xfId="2"/>
    <xf numFmtId="49" fontId="3" fillId="0" borderId="0" xfId="3" applyNumberFormat="1" applyFont="1" applyFill="1" applyBorder="1" applyAlignment="1"/>
    <xf numFmtId="0" fontId="3" fillId="0" borderId="0" xfId="8" applyFont="1" applyAlignment="1" applyProtection="1">
      <alignment horizontal="center"/>
      <protection locked="0"/>
    </xf>
    <xf numFmtId="0" fontId="2" fillId="0" borderId="0" xfId="8" applyFont="1" applyBorder="1" applyProtection="1"/>
    <xf numFmtId="0" fontId="2" fillId="10" borderId="1" xfId="8" applyFont="1" applyFill="1" applyBorder="1" applyAlignment="1" applyProtection="1">
      <alignment horizontal="center" vertical="center"/>
    </xf>
    <xf numFmtId="0" fontId="2" fillId="10" borderId="1" xfId="8" applyFont="1" applyFill="1" applyBorder="1" applyAlignment="1" applyProtection="1">
      <alignment horizontal="left"/>
    </xf>
    <xf numFmtId="37" fontId="2" fillId="0" borderId="1" xfId="1" applyNumberFormat="1" applyFont="1" applyBorder="1" applyProtection="1">
      <protection locked="0"/>
    </xf>
    <xf numFmtId="37" fontId="2" fillId="2" borderId="7" xfId="1" applyNumberFormat="1" applyFont="1" applyFill="1" applyBorder="1" applyProtection="1"/>
    <xf numFmtId="37" fontId="2" fillId="0" borderId="2" xfId="1" applyNumberFormat="1" applyFont="1" applyBorder="1" applyProtection="1">
      <protection locked="0"/>
    </xf>
    <xf numFmtId="37" fontId="2" fillId="3" borderId="1" xfId="1" applyNumberFormat="1" applyFont="1" applyFill="1" applyBorder="1" applyProtection="1"/>
    <xf numFmtId="37" fontId="2" fillId="3" borderId="2" xfId="1" applyNumberFormat="1" applyFont="1" applyFill="1" applyBorder="1" applyProtection="1"/>
    <xf numFmtId="3" fontId="2" fillId="0" borderId="1" xfId="0" quotePrefix="1" applyNumberFormat="1" applyFont="1" applyFill="1" applyBorder="1" applyAlignment="1">
      <alignment horizontal="right"/>
    </xf>
    <xf numFmtId="3" fontId="2" fillId="0" borderId="1" xfId="0" applyNumberFormat="1" applyFont="1" applyFill="1" applyBorder="1"/>
    <xf numFmtId="3" fontId="2" fillId="0" borderId="1" xfId="1" applyNumberFormat="1" applyFont="1" applyBorder="1" applyProtection="1"/>
    <xf numFmtId="37" fontId="2" fillId="0" borderId="0" xfId="8" applyNumberFormat="1" applyFont="1" applyAlignment="1" applyProtection="1">
      <alignment horizontal="right"/>
      <protection locked="0"/>
    </xf>
    <xf numFmtId="0" fontId="13" fillId="9" borderId="24" xfId="8" applyFont="1" applyFill="1" applyBorder="1" applyAlignment="1" applyProtection="1">
      <alignment horizontal="center" vertical="top" wrapText="1"/>
    </xf>
    <xf numFmtId="37" fontId="2" fillId="10" borderId="1" xfId="8" applyNumberFormat="1" applyFont="1" applyFill="1" applyBorder="1" applyAlignment="1" applyProtection="1">
      <alignment horizontal="center"/>
    </xf>
    <xf numFmtId="168" fontId="2" fillId="0" borderId="1" xfId="8" applyNumberFormat="1" applyFont="1" applyBorder="1" applyAlignment="1" applyProtection="1">
      <protection locked="0"/>
    </xf>
    <xf numFmtId="168" fontId="2" fillId="0" borderId="1" xfId="8" applyNumberFormat="1" applyFont="1" applyFill="1" applyBorder="1" applyAlignment="1" applyProtection="1">
      <protection locked="0"/>
    </xf>
    <xf numFmtId="0" fontId="0" fillId="0" borderId="0" xfId="0" applyFill="1" applyBorder="1" applyProtection="1">
      <protection locked="0"/>
    </xf>
    <xf numFmtId="1" fontId="7" fillId="12" borderId="1" xfId="0" applyNumberFormat="1" applyFont="1" applyFill="1" applyBorder="1" applyAlignment="1" applyProtection="1">
      <alignment horizontal="center" vertical="center" textRotation="90" wrapText="1"/>
    </xf>
    <xf numFmtId="1" fontId="7" fillId="12" borderId="14" xfId="0" applyNumberFormat="1" applyFont="1" applyFill="1" applyBorder="1" applyAlignment="1" applyProtection="1">
      <alignment horizontal="center" vertical="center" textRotation="90" wrapText="1"/>
    </xf>
    <xf numFmtId="1" fontId="7" fillId="12" borderId="2" xfId="0" applyNumberFormat="1" applyFont="1" applyFill="1" applyBorder="1" applyAlignment="1" applyProtection="1">
      <alignment horizontal="center" vertical="center" textRotation="90" wrapText="1"/>
    </xf>
    <xf numFmtId="0" fontId="21" fillId="0" borderId="12" xfId="0" applyFont="1" applyBorder="1"/>
    <xf numFmtId="0" fontId="22" fillId="0" borderId="8" xfId="0" applyFont="1" applyBorder="1" applyAlignment="1">
      <alignment horizontal="left"/>
    </xf>
    <xf numFmtId="0" fontId="22" fillId="0" borderId="2" xfId="0" applyFont="1" applyBorder="1" applyAlignment="1">
      <alignment horizontal="left"/>
    </xf>
    <xf numFmtId="166" fontId="22" fillId="0" borderId="1" xfId="0" applyNumberFormat="1" applyFont="1" applyBorder="1" applyAlignment="1">
      <alignment horizontal="center"/>
    </xf>
    <xf numFmtId="0" fontId="22" fillId="0" borderId="1" xfId="0" applyFont="1" applyBorder="1" applyAlignment="1">
      <alignment horizontal="center"/>
    </xf>
    <xf numFmtId="0" fontId="22" fillId="0" borderId="1" xfId="0" applyNumberFormat="1" applyFont="1" applyBorder="1" applyAlignment="1">
      <alignment horizontal="center"/>
    </xf>
    <xf numFmtId="1" fontId="22" fillId="0" borderId="14" xfId="0" applyNumberFormat="1" applyFont="1" applyBorder="1" applyAlignment="1">
      <alignment horizontal="center"/>
    </xf>
    <xf numFmtId="0" fontId="22" fillId="0" borderId="9" xfId="0" applyFont="1" applyBorder="1" applyProtection="1"/>
    <xf numFmtId="1" fontId="22" fillId="0" borderId="14" xfId="0" applyNumberFormat="1" applyFont="1" applyBorder="1" applyAlignment="1" applyProtection="1">
      <alignment horizontal="center"/>
    </xf>
    <xf numFmtId="1" fontId="22" fillId="0" borderId="2" xfId="0" applyNumberFormat="1" applyFont="1" applyBorder="1" applyAlignment="1" applyProtection="1">
      <alignment horizontal="center"/>
    </xf>
    <xf numFmtId="1" fontId="22" fillId="0" borderId="8" xfId="0" applyNumberFormat="1" applyFont="1" applyBorder="1" applyAlignment="1">
      <alignment horizontal="center"/>
    </xf>
    <xf numFmtId="1" fontId="22" fillId="0" borderId="1" xfId="0" applyNumberFormat="1" applyFont="1" applyBorder="1" applyAlignment="1">
      <alignment horizontal="center"/>
    </xf>
    <xf numFmtId="1" fontId="22" fillId="0" borderId="25" xfId="0" applyNumberFormat="1" applyFont="1" applyBorder="1" applyAlignment="1">
      <alignment horizontal="center"/>
    </xf>
    <xf numFmtId="1" fontId="22" fillId="0" borderId="8" xfId="0" applyNumberFormat="1" applyFont="1" applyBorder="1" applyAlignment="1" applyProtection="1">
      <alignment horizontal="center"/>
    </xf>
    <xf numFmtId="1" fontId="22" fillId="0" borderId="15" xfId="0" applyNumberFormat="1" applyFont="1" applyBorder="1" applyAlignment="1" applyProtection="1">
      <alignment horizontal="center"/>
    </xf>
    <xf numFmtId="0" fontId="23" fillId="0" borderId="12" xfId="0" applyFont="1" applyBorder="1" applyProtection="1">
      <protection locked="0"/>
    </xf>
    <xf numFmtId="0" fontId="23" fillId="0" borderId="13" xfId="0" applyFont="1" applyBorder="1" applyProtection="1">
      <protection locked="0"/>
    </xf>
    <xf numFmtId="0" fontId="23" fillId="0" borderId="2" xfId="0" applyFont="1" applyBorder="1" applyProtection="1">
      <protection locked="0"/>
    </xf>
    <xf numFmtId="166" fontId="23" fillId="0" borderId="8" xfId="0" applyNumberFormat="1" applyFont="1" applyBorder="1" applyProtection="1">
      <protection locked="0"/>
    </xf>
    <xf numFmtId="1" fontId="23" fillId="0" borderId="1" xfId="0" applyNumberFormat="1" applyFont="1" applyBorder="1" applyProtection="1">
      <protection locked="0"/>
    </xf>
    <xf numFmtId="1" fontId="23" fillId="0" borderId="2" xfId="0" applyNumberFormat="1" applyFont="1" applyBorder="1" applyAlignment="1" applyProtection="1">
      <alignment horizontal="center"/>
      <protection locked="0"/>
    </xf>
    <xf numFmtId="1" fontId="23" fillId="0" borderId="1" xfId="0" applyNumberFormat="1" applyFont="1" applyBorder="1" applyAlignment="1" applyProtection="1">
      <alignment horizontal="center"/>
      <protection locked="0"/>
    </xf>
    <xf numFmtId="1" fontId="23" fillId="0" borderId="14" xfId="0" applyNumberFormat="1" applyFont="1" applyBorder="1" applyAlignment="1" applyProtection="1">
      <alignment horizontal="center"/>
      <protection locked="0"/>
    </xf>
    <xf numFmtId="1" fontId="23" fillId="0" borderId="8" xfId="0" applyNumberFormat="1" applyFont="1" applyBorder="1" applyAlignment="1" applyProtection="1">
      <alignment horizontal="center"/>
      <protection locked="0"/>
    </xf>
    <xf numFmtId="1" fontId="23" fillId="0" borderId="15" xfId="0" applyNumberFormat="1" applyFont="1" applyBorder="1" applyAlignment="1" applyProtection="1">
      <alignment horizontal="center"/>
      <protection locked="0"/>
    </xf>
    <xf numFmtId="0" fontId="14" fillId="5" borderId="12" xfId="0" applyFont="1" applyFill="1" applyBorder="1" applyProtection="1">
      <protection locked="0"/>
    </xf>
    <xf numFmtId="0" fontId="24" fillId="5" borderId="13" xfId="0" applyFont="1" applyFill="1" applyBorder="1" applyProtection="1">
      <protection locked="0"/>
    </xf>
    <xf numFmtId="0" fontId="24" fillId="5" borderId="2" xfId="0" applyFont="1" applyFill="1" applyBorder="1" applyProtection="1">
      <protection locked="0"/>
    </xf>
    <xf numFmtId="0" fontId="24" fillId="5" borderId="8" xfId="0" applyFont="1" applyFill="1" applyBorder="1" applyProtection="1">
      <protection locked="0"/>
    </xf>
    <xf numFmtId="1" fontId="24" fillId="5" borderId="1" xfId="0" applyNumberFormat="1" applyFont="1" applyFill="1" applyBorder="1" applyProtection="1">
      <protection locked="0"/>
    </xf>
    <xf numFmtId="0" fontId="24" fillId="5" borderId="1" xfId="0" applyFont="1" applyFill="1" applyBorder="1" applyProtection="1">
      <protection locked="0"/>
    </xf>
    <xf numFmtId="0" fontId="24" fillId="5" borderId="14" xfId="0" applyFont="1" applyFill="1" applyBorder="1" applyProtection="1">
      <protection locked="0"/>
    </xf>
    <xf numFmtId="0" fontId="24" fillId="5" borderId="15" xfId="0" applyFont="1" applyFill="1" applyBorder="1" applyProtection="1">
      <protection locked="0"/>
    </xf>
    <xf numFmtId="0" fontId="14" fillId="3" borderId="12" xfId="0" applyFont="1" applyFill="1" applyBorder="1" applyProtection="1">
      <protection locked="0"/>
    </xf>
    <xf numFmtId="0" fontId="24" fillId="3" borderId="13" xfId="0" applyFont="1" applyFill="1" applyBorder="1" applyProtection="1">
      <protection locked="0"/>
    </xf>
    <xf numFmtId="0" fontId="24" fillId="3" borderId="2" xfId="0" applyFont="1" applyFill="1" applyBorder="1" applyProtection="1">
      <protection locked="0"/>
    </xf>
    <xf numFmtId="0" fontId="24" fillId="3" borderId="8" xfId="0" applyFont="1" applyFill="1" applyBorder="1" applyProtection="1">
      <protection locked="0"/>
    </xf>
    <xf numFmtId="1" fontId="24" fillId="3" borderId="1" xfId="0" applyNumberFormat="1" applyFont="1" applyFill="1" applyBorder="1" applyProtection="1">
      <protection locked="0"/>
    </xf>
    <xf numFmtId="0" fontId="24" fillId="3" borderId="1" xfId="0" applyFont="1" applyFill="1" applyBorder="1" applyProtection="1">
      <protection locked="0"/>
    </xf>
    <xf numFmtId="0" fontId="24" fillId="3" borderId="14" xfId="0" applyFont="1" applyFill="1" applyBorder="1" applyProtection="1">
      <protection locked="0"/>
    </xf>
    <xf numFmtId="0" fontId="24" fillId="3" borderId="15" xfId="0" applyFont="1" applyFill="1" applyBorder="1" applyProtection="1">
      <protection locked="0"/>
    </xf>
    <xf numFmtId="0" fontId="23" fillId="0" borderId="16" xfId="0" applyFont="1" applyBorder="1" applyProtection="1">
      <protection locked="0"/>
    </xf>
    <xf numFmtId="0" fontId="23" fillId="0" borderId="17" xfId="0" applyFont="1" applyBorder="1" applyProtection="1">
      <protection locked="0"/>
    </xf>
    <xf numFmtId="0" fontId="23" fillId="0" borderId="18" xfId="0" applyFont="1" applyBorder="1" applyProtection="1">
      <protection locked="0"/>
    </xf>
    <xf numFmtId="166" fontId="23" fillId="0" borderId="11" xfId="0" applyNumberFormat="1" applyFont="1" applyBorder="1" applyProtection="1">
      <protection locked="0"/>
    </xf>
    <xf numFmtId="1" fontId="23" fillId="0" borderId="19" xfId="0" applyNumberFormat="1" applyFont="1" applyBorder="1" applyProtection="1">
      <protection locked="0"/>
    </xf>
    <xf numFmtId="1" fontId="23" fillId="0" borderId="18" xfId="0" applyNumberFormat="1" applyFont="1" applyBorder="1" applyAlignment="1" applyProtection="1">
      <alignment horizontal="center"/>
      <protection locked="0"/>
    </xf>
    <xf numFmtId="1" fontId="23" fillId="0" borderId="19" xfId="0" applyNumberFormat="1" applyFont="1" applyBorder="1" applyAlignment="1" applyProtection="1">
      <alignment horizontal="center"/>
      <protection locked="0"/>
    </xf>
    <xf numFmtId="1" fontId="23" fillId="0" borderId="20" xfId="0" applyNumberFormat="1" applyFont="1" applyBorder="1" applyAlignment="1" applyProtection="1">
      <alignment horizontal="center"/>
      <protection locked="0"/>
    </xf>
    <xf numFmtId="1" fontId="23" fillId="0" borderId="11" xfId="0" applyNumberFormat="1" applyFont="1" applyBorder="1" applyAlignment="1" applyProtection="1">
      <alignment horizontal="center"/>
      <protection locked="0"/>
    </xf>
    <xf numFmtId="1" fontId="23" fillId="0" borderId="21" xfId="0" applyNumberFormat="1" applyFont="1" applyBorder="1" applyAlignment="1" applyProtection="1">
      <alignment horizontal="center"/>
      <protection locked="0"/>
    </xf>
    <xf numFmtId="0" fontId="21" fillId="0" borderId="13" xfId="0" applyFont="1" applyBorder="1"/>
    <xf numFmtId="1" fontId="22" fillId="0" borderId="2" xfId="0" applyNumberFormat="1" applyFont="1" applyBorder="1" applyAlignment="1">
      <alignment horizontal="center"/>
    </xf>
    <xf numFmtId="1" fontId="2" fillId="0" borderId="2" xfId="0" applyNumberFormat="1" applyFont="1" applyBorder="1" applyAlignment="1" applyProtection="1">
      <alignment horizontal="center"/>
    </xf>
    <xf numFmtId="0" fontId="23" fillId="0" borderId="1" xfId="0" applyNumberFormat="1" applyFont="1" applyBorder="1" applyProtection="1">
      <protection locked="0"/>
    </xf>
    <xf numFmtId="0" fontId="24" fillId="5" borderId="1" xfId="0" applyNumberFormat="1" applyFont="1" applyFill="1" applyBorder="1" applyProtection="1">
      <protection locked="0"/>
    </xf>
    <xf numFmtId="0" fontId="24" fillId="3" borderId="1" xfId="0" applyNumberFormat="1" applyFont="1" applyFill="1" applyBorder="1" applyProtection="1">
      <protection locked="0"/>
    </xf>
    <xf numFmtId="0" fontId="23" fillId="0" borderId="19" xfId="0" applyNumberFormat="1" applyFont="1" applyBorder="1" applyProtection="1">
      <protection locked="0"/>
    </xf>
    <xf numFmtId="0" fontId="21" fillId="3" borderId="1" xfId="4" applyFont="1" applyFill="1" applyBorder="1"/>
    <xf numFmtId="43" fontId="21" fillId="3" borderId="1" xfId="2" applyFont="1" applyFill="1" applyBorder="1"/>
    <xf numFmtId="0" fontId="21" fillId="3" borderId="1" xfId="3" applyNumberFormat="1" applyFont="1" applyFill="1" applyBorder="1" applyAlignment="1">
      <alignment horizontal="right"/>
    </xf>
    <xf numFmtId="167" fontId="21" fillId="3" borderId="1" xfId="3" applyNumberFormat="1" applyFont="1" applyFill="1" applyBorder="1"/>
    <xf numFmtId="0" fontId="25" fillId="9" borderId="23" xfId="8" applyFont="1" applyFill="1" applyBorder="1" applyAlignment="1" applyProtection="1">
      <alignment horizontal="center" wrapText="1"/>
    </xf>
    <xf numFmtId="0" fontId="0" fillId="0" borderId="13" xfId="0" applyFont="1" applyBorder="1" applyProtection="1">
      <protection locked="0"/>
    </xf>
    <xf numFmtId="0" fontId="0" fillId="0" borderId="2" xfId="0" applyFont="1" applyBorder="1" applyProtection="1">
      <protection locked="0"/>
    </xf>
    <xf numFmtId="166" fontId="0" fillId="0" borderId="8" xfId="0" applyNumberFormat="1" applyFont="1" applyBorder="1" applyProtection="1">
      <protection locked="0"/>
    </xf>
    <xf numFmtId="1" fontId="0" fillId="0" borderId="1" xfId="0" applyNumberFormat="1" applyFont="1" applyBorder="1" applyProtection="1">
      <protection locked="0"/>
    </xf>
    <xf numFmtId="1" fontId="0" fillId="0" borderId="2" xfId="0" applyNumberFormat="1" applyFont="1" applyBorder="1" applyAlignment="1" applyProtection="1">
      <alignment horizontal="center"/>
      <protection locked="0"/>
    </xf>
    <xf numFmtId="1" fontId="0" fillId="0" borderId="1" xfId="0" applyNumberFormat="1" applyFont="1" applyBorder="1" applyAlignment="1" applyProtection="1">
      <alignment horizontal="center"/>
      <protection locked="0"/>
    </xf>
    <xf numFmtId="1" fontId="0" fillId="0" borderId="14" xfId="0" applyNumberFormat="1" applyFont="1" applyBorder="1" applyAlignment="1" applyProtection="1">
      <alignment horizontal="center"/>
      <protection locked="0"/>
    </xf>
    <xf numFmtId="1" fontId="0" fillId="0" borderId="8" xfId="0" applyNumberFormat="1" applyFont="1" applyBorder="1" applyAlignment="1" applyProtection="1">
      <alignment horizontal="center"/>
      <protection locked="0"/>
    </xf>
    <xf numFmtId="1" fontId="0" fillId="0" borderId="15" xfId="0" applyNumberFormat="1" applyFont="1" applyBorder="1" applyAlignment="1" applyProtection="1">
      <alignment horizontal="center"/>
      <protection locked="0"/>
    </xf>
    <xf numFmtId="0" fontId="1" fillId="0" borderId="1" xfId="4" applyFont="1" applyBorder="1" applyProtection="1">
      <protection locked="0"/>
    </xf>
    <xf numFmtId="0" fontId="0" fillId="0" borderId="1" xfId="0" applyNumberFormat="1" applyFont="1" applyBorder="1" applyProtection="1">
      <protection locked="0"/>
    </xf>
    <xf numFmtId="0" fontId="1" fillId="0" borderId="1" xfId="3" applyNumberFormat="1" applyFont="1" applyBorder="1" applyAlignment="1" applyProtection="1">
      <alignment horizontal="right"/>
      <protection locked="0"/>
    </xf>
    <xf numFmtId="0" fontId="1" fillId="0" borderId="1" xfId="4" applyFont="1" applyBorder="1"/>
    <xf numFmtId="0" fontId="2" fillId="0" borderId="1" xfId="8" applyFont="1" applyBorder="1" applyProtection="1">
      <protection locked="0"/>
    </xf>
    <xf numFmtId="38" fontId="3" fillId="2" borderId="14" xfId="1" applyNumberFormat="1" applyFont="1" applyFill="1" applyBorder="1" applyAlignment="1" applyProtection="1">
      <alignment horizontal="center"/>
    </xf>
    <xf numFmtId="38" fontId="3" fillId="2" borderId="25" xfId="1" applyNumberFormat="1" applyFont="1" applyFill="1" applyBorder="1" applyAlignment="1" applyProtection="1">
      <alignment horizontal="center"/>
    </xf>
    <xf numFmtId="38" fontId="3" fillId="2" borderId="15" xfId="1" applyNumberFormat="1" applyFont="1" applyFill="1" applyBorder="1" applyAlignment="1" applyProtection="1">
      <alignment horizontal="center"/>
    </xf>
    <xf numFmtId="165" fontId="3" fillId="2" borderId="20" xfId="9" applyNumberFormat="1" applyFont="1" applyFill="1" applyBorder="1" applyAlignment="1" applyProtection="1">
      <alignment horizontal="center"/>
    </xf>
    <xf numFmtId="165" fontId="3" fillId="2" borderId="30" xfId="9" applyNumberFormat="1" applyFont="1" applyFill="1" applyBorder="1" applyAlignment="1" applyProtection="1">
      <alignment horizontal="center"/>
    </xf>
    <xf numFmtId="165" fontId="3" fillId="2" borderId="21" xfId="9" applyNumberFormat="1" applyFont="1" applyFill="1" applyBorder="1" applyAlignment="1" applyProtection="1">
      <alignment horizontal="center"/>
    </xf>
    <xf numFmtId="164" fontId="3" fillId="3" borderId="8" xfId="1" applyNumberFormat="1" applyFont="1" applyFill="1" applyBorder="1" applyAlignment="1" applyProtection="1">
      <alignment horizontal="center"/>
    </xf>
    <xf numFmtId="164" fontId="3" fillId="3" borderId="1" xfId="1" applyNumberFormat="1" applyFont="1" applyFill="1" applyBorder="1" applyAlignment="1" applyProtection="1">
      <alignment horizontal="center"/>
    </xf>
    <xf numFmtId="164" fontId="3" fillId="3" borderId="2" xfId="1" applyNumberFormat="1" applyFont="1" applyFill="1" applyBorder="1" applyAlignment="1" applyProtection="1">
      <alignment horizontal="center"/>
    </xf>
    <xf numFmtId="3" fontId="3" fillId="3" borderId="14" xfId="1" applyNumberFormat="1" applyFont="1" applyFill="1" applyBorder="1" applyAlignment="1" applyProtection="1">
      <alignment horizontal="center"/>
    </xf>
    <xf numFmtId="3" fontId="3" fillId="3" borderId="25" xfId="1" applyNumberFormat="1" applyFont="1" applyFill="1" applyBorder="1" applyAlignment="1" applyProtection="1">
      <alignment horizontal="center"/>
    </xf>
    <xf numFmtId="3" fontId="3" fillId="3" borderId="27" xfId="1" applyNumberFormat="1" applyFont="1" applyFill="1" applyBorder="1" applyAlignment="1" applyProtection="1">
      <alignment horizontal="center"/>
    </xf>
    <xf numFmtId="3" fontId="3" fillId="3" borderId="1" xfId="1" applyNumberFormat="1" applyFont="1" applyFill="1" applyBorder="1" applyAlignment="1" applyProtection="1">
      <alignment horizontal="center"/>
    </xf>
    <xf numFmtId="164" fontId="9" fillId="2" borderId="31" xfId="1" applyNumberFormat="1" applyFont="1" applyFill="1" applyBorder="1" applyAlignment="1" applyProtection="1">
      <alignment horizontal="center"/>
    </xf>
    <xf numFmtId="164" fontId="9" fillId="2" borderId="32" xfId="1" applyNumberFormat="1" applyFont="1" applyFill="1" applyBorder="1" applyAlignment="1" applyProtection="1">
      <alignment horizontal="center"/>
    </xf>
    <xf numFmtId="164" fontId="9" fillId="2" borderId="33" xfId="1" applyNumberFormat="1"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9" fillId="0" borderId="31" xfId="0" applyFont="1" applyBorder="1" applyAlignment="1" applyProtection="1">
      <alignment horizontal="center"/>
    </xf>
    <xf numFmtId="0" fontId="9" fillId="0" borderId="32" xfId="0" applyFont="1" applyBorder="1" applyAlignment="1" applyProtection="1">
      <alignment horizontal="center"/>
    </xf>
    <xf numFmtId="0" fontId="9" fillId="0" borderId="33" xfId="0" applyFont="1" applyBorder="1" applyAlignment="1" applyProtection="1">
      <alignment horizontal="center"/>
    </xf>
    <xf numFmtId="37" fontId="3" fillId="4" borderId="14" xfId="0" applyNumberFormat="1" applyFont="1" applyFill="1" applyBorder="1" applyAlignment="1" applyProtection="1">
      <alignment horizontal="center"/>
    </xf>
    <xf numFmtId="37" fontId="3" fillId="4" borderId="25" xfId="0" applyNumberFormat="1" applyFont="1" applyFill="1" applyBorder="1" applyAlignment="1" applyProtection="1">
      <alignment horizontal="center"/>
    </xf>
    <xf numFmtId="37" fontId="3" fillId="4" borderId="27" xfId="0" applyNumberFormat="1" applyFont="1" applyFill="1" applyBorder="1" applyAlignment="1" applyProtection="1">
      <alignment horizontal="center"/>
    </xf>
    <xf numFmtId="0" fontId="3" fillId="0" borderId="14" xfId="1" applyNumberFormat="1" applyFont="1" applyBorder="1" applyAlignment="1" applyProtection="1">
      <alignment horizontal="center"/>
      <protection locked="0"/>
    </xf>
    <xf numFmtId="0" fontId="3" fillId="0" borderId="27" xfId="1" applyNumberFormat="1" applyFont="1" applyBorder="1" applyAlignment="1" applyProtection="1">
      <alignment horizontal="center"/>
      <protection locked="0"/>
    </xf>
    <xf numFmtId="0" fontId="3" fillId="4" borderId="14" xfId="0" applyFont="1" applyFill="1" applyBorder="1" applyProtection="1"/>
    <xf numFmtId="0" fontId="3" fillId="4" borderId="25" xfId="0" applyFont="1" applyFill="1" applyBorder="1" applyProtection="1"/>
    <xf numFmtId="0" fontId="3" fillId="4" borderId="27" xfId="0" applyFont="1" applyFill="1" applyBorder="1" applyProtection="1"/>
    <xf numFmtId="164" fontId="3" fillId="0" borderId="0" xfId="1" applyNumberFormat="1"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27" xfId="0" applyFont="1" applyFill="1" applyBorder="1" applyAlignment="1" applyProtection="1">
      <alignment horizontal="center"/>
    </xf>
    <xf numFmtId="0" fontId="3" fillId="5" borderId="1"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11" borderId="13" xfId="0" applyFont="1" applyFill="1" applyBorder="1" applyAlignment="1" applyProtection="1">
      <alignment horizontal="left"/>
      <protection locked="0"/>
    </xf>
    <xf numFmtId="0" fontId="3" fillId="11" borderId="25" xfId="0" applyFont="1" applyFill="1" applyBorder="1" applyAlignment="1" applyProtection="1">
      <alignment horizontal="left"/>
      <protection locked="0"/>
    </xf>
    <xf numFmtId="0" fontId="3" fillId="11" borderId="27" xfId="0" applyFont="1" applyFill="1" applyBorder="1" applyAlignment="1" applyProtection="1">
      <alignment horizontal="left"/>
      <protection locked="0"/>
    </xf>
    <xf numFmtId="0" fontId="3" fillId="3" borderId="13" xfId="0" applyFont="1" applyFill="1" applyBorder="1" applyAlignment="1" applyProtection="1">
      <alignment horizontal="left"/>
      <protection locked="0"/>
    </xf>
    <xf numFmtId="0" fontId="3" fillId="3" borderId="25" xfId="0" applyFont="1" applyFill="1" applyBorder="1" applyAlignment="1" applyProtection="1">
      <alignment horizontal="left"/>
      <protection locked="0"/>
    </xf>
    <xf numFmtId="0" fontId="3" fillId="3" borderId="27" xfId="0" applyFont="1" applyFill="1" applyBorder="1" applyAlignment="1" applyProtection="1">
      <alignment horizontal="left"/>
      <protection locked="0"/>
    </xf>
    <xf numFmtId="1" fontId="7" fillId="0" borderId="0" xfId="0" applyNumberFormat="1" applyFont="1" applyFill="1" applyBorder="1" applyAlignment="1" applyProtection="1">
      <alignment horizontal="center" vertical="center" wrapText="1"/>
    </xf>
    <xf numFmtId="1" fontId="7" fillId="7" borderId="41" xfId="0" applyNumberFormat="1" applyFont="1" applyFill="1" applyBorder="1" applyAlignment="1" applyProtection="1">
      <alignment horizontal="center" vertical="center" wrapText="1"/>
    </xf>
    <xf numFmtId="1" fontId="7" fillId="7" borderId="39" xfId="0" applyNumberFormat="1" applyFont="1" applyFill="1" applyBorder="1" applyAlignment="1" applyProtection="1">
      <alignment horizontal="center" vertical="center" wrapText="1"/>
    </xf>
    <xf numFmtId="1" fontId="7" fillId="7" borderId="42" xfId="0" applyNumberFormat="1" applyFont="1" applyFill="1" applyBorder="1" applyAlignment="1" applyProtection="1">
      <alignment horizontal="center" vertical="center" wrapText="1"/>
    </xf>
    <xf numFmtId="0" fontId="3" fillId="0" borderId="25" xfId="1" applyNumberFormat="1" applyFont="1" applyBorder="1" applyAlignment="1" applyProtection="1">
      <alignment horizontal="center"/>
      <protection locked="0"/>
    </xf>
    <xf numFmtId="1" fontId="7" fillId="12" borderId="44" xfId="0" applyNumberFormat="1" applyFont="1" applyFill="1" applyBorder="1" applyAlignment="1" applyProtection="1">
      <alignment horizontal="center" vertical="center" wrapText="1"/>
      <protection locked="0"/>
    </xf>
    <xf numFmtId="1" fontId="7" fillId="12" borderId="22" xfId="0" applyNumberFormat="1" applyFont="1" applyFill="1" applyBorder="1" applyAlignment="1" applyProtection="1">
      <alignment horizontal="center" vertical="center" wrapText="1"/>
      <protection locked="0"/>
    </xf>
    <xf numFmtId="1" fontId="7" fillId="12" borderId="45" xfId="0" applyNumberFormat="1" applyFont="1" applyFill="1" applyBorder="1" applyAlignment="1" applyProtection="1">
      <alignment horizontal="center" vertical="center" wrapText="1"/>
      <protection locked="0"/>
    </xf>
    <xf numFmtId="164" fontId="9" fillId="0" borderId="34" xfId="1" applyNumberFormat="1" applyFont="1" applyFill="1" applyBorder="1" applyAlignment="1" applyProtection="1">
      <alignment horizontal="center"/>
    </xf>
    <xf numFmtId="164" fontId="9" fillId="0" borderId="35" xfId="1" applyNumberFormat="1" applyFont="1" applyFill="1" applyBorder="1" applyAlignment="1" applyProtection="1">
      <alignment horizontal="center"/>
    </xf>
    <xf numFmtId="164" fontId="9" fillId="0" borderId="36" xfId="1" applyNumberFormat="1" applyFont="1" applyFill="1" applyBorder="1" applyAlignment="1" applyProtection="1">
      <alignment horizontal="center"/>
    </xf>
    <xf numFmtId="0" fontId="7" fillId="4" borderId="37" xfId="0" applyFont="1" applyFill="1" applyBorder="1" applyAlignment="1" applyProtection="1">
      <alignment horizontal="center" wrapText="1"/>
    </xf>
    <xf numFmtId="0" fontId="7" fillId="4" borderId="12" xfId="0" applyFont="1" applyFill="1" applyBorder="1" applyAlignment="1" applyProtection="1">
      <alignment horizontal="center" wrapText="1"/>
    </xf>
    <xf numFmtId="0" fontId="7" fillId="5" borderId="38" xfId="0" applyFont="1" applyFill="1" applyBorder="1" applyAlignment="1" applyProtection="1">
      <alignment horizontal="center" vertical="center" wrapText="1"/>
    </xf>
    <xf numFmtId="0" fontId="7" fillId="5" borderId="39" xfId="0" applyFont="1" applyFill="1" applyBorder="1" applyAlignment="1" applyProtection="1">
      <alignment horizontal="center" vertical="center" wrapText="1"/>
    </xf>
    <xf numFmtId="0" fontId="7" fillId="5" borderId="40" xfId="0" applyFont="1" applyFill="1" applyBorder="1" applyAlignment="1" applyProtection="1">
      <alignment horizontal="center" vertical="center" wrapText="1"/>
    </xf>
    <xf numFmtId="0" fontId="7" fillId="6" borderId="41" xfId="0" applyFont="1" applyFill="1" applyBorder="1" applyAlignment="1" applyProtection="1">
      <alignment horizontal="center" vertical="center" wrapText="1"/>
    </xf>
    <xf numFmtId="0" fontId="7" fillId="6" borderId="42" xfId="0" applyFont="1" applyFill="1" applyBorder="1" applyAlignment="1" applyProtection="1">
      <alignment horizontal="center" vertical="center" wrapText="1"/>
    </xf>
    <xf numFmtId="164" fontId="3" fillId="0" borderId="0" xfId="1" applyNumberFormat="1" applyFont="1" applyAlignment="1" applyProtection="1">
      <alignment horizontal="right"/>
    </xf>
    <xf numFmtId="1" fontId="7" fillId="8" borderId="41" xfId="0" applyNumberFormat="1" applyFont="1" applyFill="1" applyBorder="1" applyAlignment="1" applyProtection="1">
      <alignment horizontal="center" vertical="center" wrapText="1"/>
    </xf>
    <xf numFmtId="1" fontId="7" fillId="8" borderId="42" xfId="0" applyNumberFormat="1" applyFont="1" applyFill="1" applyBorder="1" applyAlignment="1" applyProtection="1">
      <alignment horizontal="center" vertical="center" wrapText="1"/>
    </xf>
    <xf numFmtId="1" fontId="7" fillId="3" borderId="4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42" xfId="0" applyNumberFormat="1" applyFont="1" applyFill="1" applyBorder="1" applyAlignment="1">
      <alignment horizontal="center" vertical="center" wrapText="1"/>
    </xf>
    <xf numFmtId="1" fontId="7" fillId="7" borderId="38" xfId="0" applyNumberFormat="1" applyFont="1" applyFill="1" applyBorder="1" applyAlignment="1" applyProtection="1">
      <alignment horizontal="center" vertical="center" wrapText="1"/>
    </xf>
    <xf numFmtId="1" fontId="7" fillId="7" borderId="43" xfId="0" applyNumberFormat="1" applyFont="1" applyFill="1" applyBorder="1" applyAlignment="1" applyProtection="1">
      <alignment horizontal="center" vertical="center" wrapText="1"/>
    </xf>
    <xf numFmtId="164" fontId="16" fillId="2" borderId="34" xfId="2" applyNumberFormat="1" applyFont="1" applyFill="1" applyBorder="1" applyAlignment="1">
      <alignment horizontal="center"/>
    </xf>
    <xf numFmtId="164" fontId="16" fillId="2" borderId="35" xfId="2" applyNumberFormat="1" applyFont="1" applyFill="1" applyBorder="1" applyAlignment="1">
      <alignment horizontal="center"/>
    </xf>
    <xf numFmtId="164" fontId="16" fillId="2" borderId="36" xfId="2" applyNumberFormat="1" applyFont="1" applyFill="1" applyBorder="1" applyAlignment="1">
      <alignment horizontal="center"/>
    </xf>
    <xf numFmtId="0" fontId="5" fillId="2" borderId="14" xfId="4" applyFont="1" applyFill="1" applyBorder="1" applyAlignment="1">
      <alignment horizontal="center"/>
    </xf>
    <xf numFmtId="0" fontId="5" fillId="2" borderId="25" xfId="4" applyFont="1" applyFill="1" applyBorder="1" applyAlignment="1">
      <alignment horizontal="center"/>
    </xf>
    <xf numFmtId="0" fontId="5" fillId="2" borderId="27" xfId="4" applyFont="1" applyFill="1" applyBorder="1" applyAlignment="1">
      <alignment horizontal="center"/>
    </xf>
    <xf numFmtId="0" fontId="3" fillId="3" borderId="14" xfId="2" applyNumberFormat="1" applyFont="1" applyFill="1" applyBorder="1" applyAlignment="1" applyProtection="1">
      <alignment horizontal="center"/>
      <protection locked="0"/>
    </xf>
    <xf numFmtId="0" fontId="3" fillId="3" borderId="25" xfId="2" applyNumberFormat="1" applyFont="1" applyFill="1" applyBorder="1" applyAlignment="1" applyProtection="1">
      <alignment horizontal="center"/>
      <protection locked="0"/>
    </xf>
    <xf numFmtId="0" fontId="3" fillId="3" borderId="27" xfId="2" applyNumberFormat="1" applyFont="1" applyFill="1" applyBorder="1" applyAlignment="1" applyProtection="1">
      <alignment horizontal="center"/>
      <protection locked="0"/>
    </xf>
    <xf numFmtId="0" fontId="12" fillId="0" borderId="0" xfId="8" applyFont="1" applyAlignment="1" applyProtection="1">
      <alignment horizontal="center"/>
    </xf>
    <xf numFmtId="0" fontId="6" fillId="0" borderId="14" xfId="8" applyFont="1" applyFill="1" applyBorder="1" applyAlignment="1" applyProtection="1">
      <alignment wrapText="1"/>
    </xf>
    <xf numFmtId="0" fontId="2" fillId="0" borderId="25" xfId="8" applyFont="1" applyBorder="1" applyAlignment="1" applyProtection="1">
      <alignment wrapText="1"/>
    </xf>
    <xf numFmtId="0" fontId="2" fillId="0" borderId="27" xfId="8" applyFont="1" applyBorder="1" applyAlignment="1" applyProtection="1">
      <alignment wrapText="1"/>
    </xf>
    <xf numFmtId="0" fontId="13" fillId="0" borderId="14" xfId="8" applyFont="1" applyFill="1" applyBorder="1" applyAlignment="1" applyProtection="1">
      <alignment horizontal="center" wrapText="1"/>
    </xf>
    <xf numFmtId="0" fontId="2" fillId="0" borderId="25" xfId="8" applyFont="1" applyBorder="1" applyAlignment="1" applyProtection="1">
      <alignment horizontal="center" wrapText="1"/>
    </xf>
    <xf numFmtId="0" fontId="2" fillId="0" borderId="27" xfId="8" applyFont="1" applyBorder="1" applyAlignment="1" applyProtection="1">
      <alignment horizontal="center" wrapText="1"/>
    </xf>
    <xf numFmtId="0" fontId="6" fillId="0" borderId="14" xfId="8" applyFont="1" applyFill="1" applyBorder="1" applyAlignment="1" applyProtection="1">
      <alignment horizontal="center" wrapText="1"/>
    </xf>
    <xf numFmtId="0" fontId="3" fillId="0" borderId="14" xfId="8" applyFont="1" applyBorder="1" applyAlignment="1" applyProtection="1">
      <alignment horizontal="center"/>
    </xf>
    <xf numFmtId="0" fontId="3" fillId="0" borderId="25" xfId="8" applyFont="1" applyBorder="1" applyAlignment="1" applyProtection="1">
      <alignment horizontal="center"/>
    </xf>
    <xf numFmtId="0" fontId="3" fillId="0" borderId="27" xfId="8" applyFont="1" applyBorder="1" applyAlignment="1" applyProtection="1">
      <alignment horizontal="center"/>
    </xf>
    <xf numFmtId="0" fontId="13" fillId="9" borderId="6" xfId="8" applyFont="1" applyFill="1" applyBorder="1" applyAlignment="1" applyProtection="1">
      <alignment horizontal="center" wrapText="1"/>
    </xf>
    <xf numFmtId="0" fontId="13" fillId="9" borderId="28" xfId="8" applyFont="1" applyFill="1" applyBorder="1" applyAlignment="1" applyProtection="1">
      <alignment horizontal="center" wrapText="1"/>
    </xf>
  </cellXfs>
  <cellStyles count="11">
    <cellStyle name="Comma" xfId="1" builtinId="3"/>
    <cellStyle name="Comma 2" xfId="2"/>
    <cellStyle name="Currency 2" xfId="3"/>
    <cellStyle name="Normal" xfId="0" builtinId="0"/>
    <cellStyle name="Normal 2" xfId="4"/>
    <cellStyle name="Normal 2 2" xfId="5"/>
    <cellStyle name="Normal 2_Table 1 Enrollment" xfId="10"/>
    <cellStyle name="Normal 3" xfId="6"/>
    <cellStyle name="Normal_ECPA Universe" xfId="7"/>
    <cellStyle name="Normal_Non-Abbott District Budget Summary Form for Computer Input" xfId="8"/>
    <cellStyle name="Percent" xfId="9" builtinId="5"/>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1021080</xdr:colOff>
      <xdr:row>11</xdr:row>
      <xdr:rowOff>83820</xdr:rowOff>
    </xdr:from>
    <xdr:to>
      <xdr:col>0</xdr:col>
      <xdr:colOff>4876800</xdr:colOff>
      <xdr:row>11</xdr:row>
      <xdr:rowOff>83820</xdr:rowOff>
    </xdr:to>
    <xdr:sp macro="" textlink="">
      <xdr:nvSpPr>
        <xdr:cNvPr id="1159" name="Line 1">
          <a:extLst>
            <a:ext uri="{FF2B5EF4-FFF2-40B4-BE49-F238E27FC236}">
              <a16:creationId xmlns:a16="http://schemas.microsoft.com/office/drawing/2014/main" id="{00000000-0008-0000-0000-000087040000}"/>
            </a:ext>
          </a:extLst>
        </xdr:cNvPr>
        <xdr:cNvSpPr>
          <a:spLocks noChangeShapeType="1"/>
        </xdr:cNvSpPr>
      </xdr:nvSpPr>
      <xdr:spPr bwMode="auto">
        <a:xfrm>
          <a:off x="1021080" y="2057400"/>
          <a:ext cx="3855720" cy="0"/>
        </a:xfrm>
        <a:prstGeom prst="line">
          <a:avLst/>
        </a:prstGeom>
        <a:noFill/>
        <a:ln w="25400">
          <a:solidFill>
            <a:srgbClr val="000000"/>
          </a:solidFill>
          <a:round/>
          <a:headEnd/>
          <a:tailEnd type="triangle" w="med" len="med"/>
        </a:ln>
      </xdr:spPr>
    </xdr:sp>
    <xdr:clientData/>
  </xdr:twoCellAnchor>
  <xdr:twoCellAnchor>
    <xdr:from>
      <xdr:col>0</xdr:col>
      <xdr:colOff>28575</xdr:colOff>
      <xdr:row>2</xdr:row>
      <xdr:rowOff>0</xdr:rowOff>
    </xdr:from>
    <xdr:to>
      <xdr:col>6</xdr:col>
      <xdr:colOff>4</xdr:colOff>
      <xdr:row>10</xdr:row>
      <xdr:rowOff>38100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19050" y="466725"/>
          <a:ext cx="9534525" cy="1333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1" i="0" u="none" strike="noStrike" baseline="0">
              <a:solidFill>
                <a:srgbClr val="000000"/>
              </a:solidFill>
              <a:latin typeface="Arial"/>
              <a:cs typeface="Arial"/>
            </a:rPr>
            <a:t>Directions -- Please read before completing the form.</a:t>
          </a:r>
        </a:p>
        <a:p>
          <a:pPr algn="l" rtl="0">
            <a:defRPr sz="1000"/>
          </a:pPr>
          <a:r>
            <a:rPr lang="en-US" sz="1100" b="0" i="0" u="none" strike="noStrike" baseline="0">
              <a:solidFill>
                <a:srgbClr val="000000"/>
              </a:solidFill>
              <a:latin typeface="Arial"/>
              <a:cs typeface="Arial"/>
            </a:rPr>
            <a:t>1. Select your district name from the drop-down list. The spreadsheet will </a:t>
          </a:r>
          <a:r>
            <a:rPr lang="en-US" sz="1100" b="0" i="0" u="none" strike="noStrike" baseline="0">
              <a:solidFill>
                <a:sysClr val="windowText" lastClr="000000"/>
              </a:solidFill>
              <a:latin typeface="Arial"/>
              <a:cs typeface="Arial"/>
            </a:rPr>
            <a:t>automatically fill-in your projected universe of eligible children.</a:t>
          </a:r>
        </a:p>
        <a:p>
          <a:pPr algn="l" rtl="0">
            <a:defRPr sz="1000"/>
          </a:pPr>
          <a:r>
            <a:rPr lang="en-US" sz="1100" b="0" i="0" u="none" strike="noStrike" baseline="0">
              <a:solidFill>
                <a:sysClr val="windowText" lastClr="000000"/>
              </a:solidFill>
              <a:latin typeface="Arial"/>
              <a:cs typeface="Arial"/>
            </a:rPr>
            <a:t>2. Fill-in the remaining current and projected enrollment information below. Under "2018-19 Ac</a:t>
          </a:r>
          <a:r>
            <a:rPr lang="en-US" sz="1100" b="0" i="0" u="none" strike="noStrike" baseline="0">
              <a:solidFill>
                <a:srgbClr val="000000"/>
              </a:solidFill>
              <a:latin typeface="Arial"/>
              <a:cs typeface="Arial"/>
            </a:rPr>
            <a:t>tual Enrollment," enter your </a:t>
          </a:r>
          <a:r>
            <a:rPr lang="en-US" sz="1100" b="1" i="0" u="none" strike="noStrike" baseline="0">
              <a:solidFill>
                <a:srgbClr val="000000"/>
              </a:solidFill>
              <a:latin typeface="Arial"/>
              <a:cs typeface="Arial"/>
            </a:rPr>
            <a:t>actual enrollment numbers submitted to the Department on October 15</a:t>
          </a:r>
          <a:r>
            <a:rPr lang="en-US" sz="1100" b="1" i="0" u="none" strike="noStrike" baseline="0">
              <a:solidFill>
                <a:sysClr val="windowText" lastClr="000000"/>
              </a:solidFill>
              <a:latin typeface="Arial"/>
              <a:cs typeface="Arial"/>
            </a:rPr>
            <a:t>, 2018. </a:t>
          </a:r>
          <a:r>
            <a:rPr lang="en-US" sz="1100" b="0" i="0" u="none" strike="noStrike" baseline="0">
              <a:solidFill>
                <a:srgbClr val="000000"/>
              </a:solidFill>
              <a:latin typeface="Arial"/>
              <a:cs typeface="Arial"/>
            </a:rPr>
            <a:t>The totals and percentages below each table will calculate automatically.</a:t>
          </a:r>
        </a:p>
        <a:p>
          <a:pPr algn="l" rtl="0">
            <a:defRPr sz="1000"/>
          </a:pPr>
          <a:r>
            <a:rPr lang="en-US" sz="1100" b="0" i="0" u="none" strike="noStrike" baseline="0">
              <a:solidFill>
                <a:srgbClr val="000000"/>
              </a:solidFill>
              <a:latin typeface="Arial"/>
              <a:cs typeface="Arial"/>
            </a:rPr>
            <a:t>3. Each row represents a mutually exclusive category. Do not count any child on more than one line, or an overcount will result.</a:t>
          </a:r>
          <a:endParaRPr lang="en-US" sz="1100" b="1"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4. Each child must be listed as either receiving a half-day education program or a full-day education program. </a:t>
          </a:r>
        </a:p>
        <a:p>
          <a:pPr algn="l" rtl="0">
            <a:defRPr sz="1000"/>
          </a:pPr>
          <a:r>
            <a:rPr lang="en-US" sz="1100" b="0" i="0" u="none" strike="noStrike" baseline="0">
              <a:solidFill>
                <a:srgbClr val="000000"/>
              </a:solidFill>
              <a:latin typeface="Arial"/>
              <a:cs typeface="Arial"/>
            </a:rPr>
            <a:t>5. Only special education students who receive their entire instructional program in an inclusive environment should be listed under "Classified special education children in regular education classrooms (full-time only)."</a:t>
          </a:r>
        </a:p>
        <a:p>
          <a:pPr algn="l" rtl="0">
            <a:defRPr sz="1000"/>
          </a:pPr>
          <a:r>
            <a:rPr lang="en-US" sz="1100" b="0" i="0" u="none" strike="noStrike" baseline="0">
              <a:solidFill>
                <a:srgbClr val="000000"/>
              </a:solidFill>
              <a:latin typeface="Arial"/>
              <a:cs typeface="Arial"/>
            </a:rPr>
            <a:t>6. Special education students who receive services exclusively in an out-of-district placement need not be counted on this form.</a:t>
          </a:r>
        </a:p>
        <a:p>
          <a:pPr algn="l" rtl="0">
            <a:defRPr sz="1000"/>
          </a:pPr>
          <a:endParaRPr lang="en-US" sz="9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156210</xdr:rowOff>
    </xdr:from>
    <xdr:to>
      <xdr:col>8</xdr:col>
      <xdr:colOff>0</xdr:colOff>
      <xdr:row>10</xdr:row>
      <xdr:rowOff>9521</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0" y="781050"/>
          <a:ext cx="9182100" cy="990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1" i="0" u="none" strike="noStrike" baseline="0">
              <a:solidFill>
                <a:srgbClr val="000000"/>
              </a:solidFill>
              <a:latin typeface="Arial"/>
              <a:cs typeface="Arial"/>
            </a:rPr>
            <a:t>DIRECTIONS:</a:t>
          </a:r>
        </a:p>
        <a:p>
          <a:pPr algn="l" rtl="0">
            <a:defRPr sz="1000"/>
          </a:pPr>
          <a:r>
            <a:rPr lang="en-US" sz="1050" b="0" i="0" u="none" strike="noStrike" baseline="0">
              <a:solidFill>
                <a:srgbClr val="000000"/>
              </a:solidFill>
              <a:latin typeface="Arial"/>
              <a:cs typeface="Arial"/>
            </a:rPr>
            <a:t>1. Your district name will be automatically entered from Table 1.</a:t>
          </a:r>
          <a:endParaRPr lang="en-US" sz="1050" b="1" i="0" u="none" strike="noStrike" baseline="0">
            <a:solidFill>
              <a:srgbClr val="000000"/>
            </a:solidFill>
            <a:latin typeface="Arial"/>
            <a:cs typeface="Arial"/>
          </a:endParaRPr>
        </a:p>
        <a:p>
          <a:pPr algn="l" rtl="0">
            <a:defRPr sz="1000"/>
          </a:pPr>
          <a:r>
            <a:rPr lang="en-US" sz="1050" b="0" i="0" u="none" strike="noStrike" baseline="0">
              <a:solidFill>
                <a:srgbClr val="000000"/>
              </a:solidFill>
              <a:latin typeface="Arial"/>
              <a:cs typeface="Arial"/>
            </a:rPr>
            <a:t>2. Please provide the the actual and projected enrollment of preschool children for every </a:t>
          </a:r>
          <a:r>
            <a:rPr lang="en-US" sz="1050" b="1" i="0" u="none" strike="noStrike" baseline="0">
              <a:solidFill>
                <a:srgbClr val="000000"/>
              </a:solidFill>
              <a:latin typeface="Arial"/>
              <a:cs typeface="Arial"/>
            </a:rPr>
            <a:t>classroom </a:t>
          </a:r>
          <a:r>
            <a:rPr lang="en-US" sz="1050" b="0" i="0" u="none" strike="noStrike" baseline="0">
              <a:solidFill>
                <a:sysClr val="windowText" lastClr="000000"/>
              </a:solidFill>
              <a:latin typeface="Arial"/>
              <a:cs typeface="Arial"/>
            </a:rPr>
            <a:t>in the program. For the 2018-19 school year, enter enrollment information submitted to the Department on </a:t>
          </a:r>
          <a:r>
            <a:rPr lang="en-US" sz="1050" b="1" i="0" u="none" strike="noStrike" baseline="0">
              <a:solidFill>
                <a:sysClr val="windowText" lastClr="000000"/>
              </a:solidFill>
              <a:latin typeface="Arial"/>
              <a:cs typeface="Arial"/>
            </a:rPr>
            <a:t>October 15, 2018.</a:t>
          </a:r>
        </a:p>
        <a:p>
          <a:pPr algn="l" rtl="0">
            <a:defRPr sz="1000"/>
          </a:pPr>
          <a:r>
            <a:rPr lang="en-US" sz="1050" b="0" i="0" u="none" strike="noStrike" baseline="0">
              <a:solidFill>
                <a:srgbClr val="000000"/>
              </a:solidFill>
              <a:latin typeface="Arial"/>
              <a:cs typeface="Arial"/>
            </a:rPr>
            <a:t>3. Each row should represent the daily schedule for that particular classroom.</a:t>
          </a:r>
        </a:p>
        <a:p>
          <a:pPr algn="l" rtl="0">
            <a:defRPr sz="1000"/>
          </a:pPr>
          <a:r>
            <a:rPr lang="en-US" sz="1050" b="0" i="0" u="none" strike="noStrike" baseline="0">
              <a:solidFill>
                <a:srgbClr val="000000"/>
              </a:solidFill>
              <a:latin typeface="Arial"/>
              <a:cs typeface="Arial"/>
            </a:rPr>
            <a:t>4. The preschool totals will calculate automatically, and you will be alerted if these totals do not match the totals in Table 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861060</xdr:colOff>
      <xdr:row>2</xdr:row>
      <xdr:rowOff>30480</xdr:rowOff>
    </xdr:from>
    <xdr:to>
      <xdr:col>0</xdr:col>
      <xdr:colOff>960120</xdr:colOff>
      <xdr:row>3</xdr:row>
      <xdr:rowOff>30480</xdr:rowOff>
    </xdr:to>
    <xdr:sp macro="" textlink="">
      <xdr:nvSpPr>
        <xdr:cNvPr id="2137" name="Text Box 1">
          <a:extLst>
            <a:ext uri="{FF2B5EF4-FFF2-40B4-BE49-F238E27FC236}">
              <a16:creationId xmlns:a16="http://schemas.microsoft.com/office/drawing/2014/main" id="{00000000-0008-0000-0200-000059080000}"/>
            </a:ext>
          </a:extLst>
        </xdr:cNvPr>
        <xdr:cNvSpPr txBox="1">
          <a:spLocks noChangeArrowheads="1"/>
        </xdr:cNvSpPr>
      </xdr:nvSpPr>
      <xdr:spPr bwMode="auto">
        <a:xfrm>
          <a:off x="861060" y="502920"/>
          <a:ext cx="99060" cy="213360"/>
        </a:xfrm>
        <a:prstGeom prst="rect">
          <a:avLst/>
        </a:prstGeom>
        <a:noFill/>
        <a:ln w="9525">
          <a:noFill/>
          <a:miter lim="800000"/>
          <a:headEnd/>
          <a:tailEnd/>
        </a:ln>
      </xdr:spPr>
    </xdr:sp>
    <xdr:clientData/>
  </xdr:twoCellAnchor>
  <xdr:twoCellAnchor>
    <xdr:from>
      <xdr:col>0</xdr:col>
      <xdr:colOff>9525</xdr:colOff>
      <xdr:row>3</xdr:row>
      <xdr:rowOff>47625</xdr:rowOff>
    </xdr:from>
    <xdr:to>
      <xdr:col>19</xdr:col>
      <xdr:colOff>0</xdr:colOff>
      <xdr:row>18</xdr:row>
      <xdr:rowOff>0</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9525" y="756708"/>
          <a:ext cx="10372725" cy="2714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rtl="0"/>
          <a:r>
            <a:rPr lang="en-US" sz="1050" b="0" i="0" baseline="0">
              <a:latin typeface="+mn-lt"/>
              <a:ea typeface="+mn-ea"/>
              <a:cs typeface="+mn-cs"/>
            </a:rPr>
            <a:t>Districts must maintain updated records and documentation of the education and credentials for each preschool teacher in a classroom serving eligible preschool children, whether he/she teaches in a district-operated or contracted private provider classroom.  The information entered in this table must reflect this documentation.  </a:t>
          </a:r>
          <a:r>
            <a:rPr lang="en-US" sz="1050" b="1" i="0" baseline="0">
              <a:latin typeface="+mn-lt"/>
              <a:ea typeface="+mn-ea"/>
              <a:cs typeface="+mn-cs"/>
            </a:rPr>
            <a:t>Note:</a:t>
          </a:r>
          <a:r>
            <a:rPr lang="en-US" sz="1050" b="0" i="0" baseline="0">
              <a:latin typeface="+mn-lt"/>
              <a:ea typeface="+mn-ea"/>
              <a:cs typeface="+mn-cs"/>
            </a:rPr>
            <a:t>  Pursuant to N.J.S.A. 18A:26-2 any person employed as a teaching staff member by a district board of education shall hold a valid and appropriate certificate.</a:t>
          </a:r>
          <a:endParaRPr lang="en-US" sz="1050"/>
        </a:p>
        <a:p>
          <a:pPr rtl="0" fontAlgn="base"/>
          <a:endParaRPr lang="en-US" sz="1050" b="0" i="0" baseline="0">
            <a:latin typeface="+mn-lt"/>
            <a:ea typeface="+mn-ea"/>
            <a:cs typeface="+mn-cs"/>
          </a:endParaRPr>
        </a:p>
        <a:p>
          <a:pPr rtl="0" fontAlgn="base"/>
          <a:r>
            <a:rPr lang="en-US" sz="1050" b="1" i="0" u="sng" baseline="0">
              <a:latin typeface="+mn-lt"/>
              <a:ea typeface="+mn-ea"/>
              <a:cs typeface="+mn-cs"/>
            </a:rPr>
            <a:t>DIRECTIONS:</a:t>
          </a:r>
          <a:endParaRPr lang="en-US" sz="1050" b="0" i="0" baseline="0">
            <a:latin typeface="+mn-lt"/>
            <a:ea typeface="+mn-ea"/>
            <a:cs typeface="+mn-cs"/>
          </a:endParaRPr>
        </a:p>
        <a:p>
          <a:pPr rtl="0"/>
          <a:r>
            <a:rPr lang="en-US" sz="1050" b="0" i="0" baseline="0">
              <a:latin typeface="+mn-lt"/>
              <a:ea typeface="+mn-ea"/>
              <a:cs typeface="+mn-cs"/>
            </a:rPr>
            <a:t>1. Provide the following information for </a:t>
          </a:r>
          <a:r>
            <a:rPr lang="en-US" sz="1050" b="1" i="0" u="sng" baseline="0">
              <a:latin typeface="+mn-lt"/>
              <a:ea typeface="+mn-ea"/>
              <a:cs typeface="+mn-cs"/>
            </a:rPr>
            <a:t>each teacher in a classroom room serving eligible preschool children (including those in provider settings)</a:t>
          </a:r>
          <a:r>
            <a:rPr lang="en-US" sz="1050" b="0" i="0" baseline="0">
              <a:latin typeface="+mn-lt"/>
              <a:ea typeface="+mn-ea"/>
              <a:cs typeface="+mn-cs"/>
            </a:rPr>
            <a:t> </a:t>
          </a:r>
          <a:r>
            <a:rPr lang="en-US" sz="1050" b="1" i="0" baseline="0">
              <a:latin typeface="+mn-lt"/>
              <a:ea typeface="+mn-ea"/>
              <a:cs typeface="+mn-cs"/>
            </a:rPr>
            <a:t>as of October 15</a:t>
          </a:r>
          <a:r>
            <a:rPr lang="en-US" sz="1050" b="1" i="0" baseline="0">
              <a:solidFill>
                <a:sysClr val="windowText" lastClr="000000"/>
              </a:solidFill>
              <a:latin typeface="+mn-lt"/>
              <a:ea typeface="+mn-ea"/>
              <a:cs typeface="+mn-cs"/>
            </a:rPr>
            <a:t>, 2018. </a:t>
          </a:r>
          <a:r>
            <a:rPr lang="en-US" sz="1050" b="0" i="0" baseline="0">
              <a:solidFill>
                <a:sysClr val="windowText" lastClr="000000"/>
              </a:solidFill>
              <a:latin typeface="+mn-lt"/>
              <a:ea typeface="+mn-ea"/>
              <a:cs typeface="+mn-cs"/>
            </a:rPr>
            <a:t>If necessary, indicate any positions for 2019-20 that are unfilled at the time of budget submission by entering "To be hired" in place of the teacher's name.</a:t>
          </a:r>
          <a:endParaRPr lang="en-US" sz="1050">
            <a:solidFill>
              <a:sysClr val="windowText" lastClr="000000"/>
            </a:solidFill>
          </a:endParaRPr>
        </a:p>
        <a:p>
          <a:pPr rtl="0"/>
          <a:r>
            <a:rPr lang="en-US" sz="1050" b="0" i="0" baseline="0">
              <a:solidFill>
                <a:sysClr val="windowText" lastClr="000000"/>
              </a:solidFill>
              <a:latin typeface="+mn-lt"/>
              <a:ea typeface="+mn-ea"/>
              <a:cs typeface="+mn-cs"/>
            </a:rPr>
            <a:t>2. Include </a:t>
          </a:r>
          <a:r>
            <a:rPr lang="en-US" sz="1050" b="1" i="0" u="sng" baseline="0">
              <a:solidFill>
                <a:sysClr val="windowText" lastClr="000000"/>
              </a:solidFill>
              <a:latin typeface="+mn-lt"/>
              <a:ea typeface="+mn-ea"/>
              <a:cs typeface="+mn-cs"/>
            </a:rPr>
            <a:t>only</a:t>
          </a:r>
          <a:r>
            <a:rPr lang="en-US" sz="1050" b="0" i="0" baseline="0">
              <a:solidFill>
                <a:sysClr val="windowText" lastClr="000000"/>
              </a:solidFill>
              <a:latin typeface="+mn-lt"/>
              <a:ea typeface="+mn-ea"/>
              <a:cs typeface="+mn-cs"/>
            </a:rPr>
            <a:t> teachers responsible for delivering the primary educational program in each classroom. Do </a:t>
          </a:r>
          <a:r>
            <a:rPr lang="en-US" sz="1050" b="1" i="0" u="sng" baseline="0">
              <a:solidFill>
                <a:sysClr val="windowText" lastClr="000000"/>
              </a:solidFill>
              <a:latin typeface="+mn-lt"/>
              <a:ea typeface="+mn-ea"/>
              <a:cs typeface="+mn-cs"/>
            </a:rPr>
            <a:t>not</a:t>
          </a:r>
          <a:r>
            <a:rPr lang="en-US" sz="1050" b="0" i="0" baseline="0">
              <a:solidFill>
                <a:sysClr val="windowText" lastClr="000000"/>
              </a:solidFill>
              <a:latin typeface="+mn-lt"/>
              <a:ea typeface="+mn-ea"/>
              <a:cs typeface="+mn-cs"/>
            </a:rPr>
            <a:t> include </a:t>
          </a:r>
          <a:r>
            <a:rPr lang="en-US" sz="1050">
              <a:solidFill>
                <a:sysClr val="windowText" lastClr="000000"/>
              </a:solidFill>
              <a:latin typeface="+mn-lt"/>
              <a:ea typeface="+mn-ea"/>
              <a:cs typeface="+mn-cs"/>
            </a:rPr>
            <a:t>teacher aides or assistants, substitute teachers, master teachers, group teachers who do not teach in the classroom, special education teachers mandated by a child’s IEP, relief teachers, or specialists (for art, music, physical education, etc</a:t>
          </a:r>
          <a:r>
            <a:rPr lang="en-US" sz="1050" b="0" i="0" baseline="0">
              <a:solidFill>
                <a:sysClr val="windowText" lastClr="000000"/>
              </a:solidFill>
              <a:latin typeface="+mn-lt"/>
              <a:ea typeface="+mn-ea"/>
              <a:cs typeface="+mn-cs"/>
            </a:rPr>
            <a:t>.).</a:t>
          </a:r>
          <a:endParaRPr lang="en-US" sz="1050">
            <a:solidFill>
              <a:sysClr val="windowText" lastClr="000000"/>
            </a:solidFill>
          </a:endParaRPr>
        </a:p>
        <a:p>
          <a:pPr rtl="0"/>
          <a:r>
            <a:rPr lang="en-US" sz="1050" b="0" i="0" baseline="0">
              <a:solidFill>
                <a:sysClr val="windowText" lastClr="000000"/>
              </a:solidFill>
              <a:latin typeface="+mn-lt"/>
              <a:ea typeface="+mn-ea"/>
              <a:cs typeface="+mn-cs"/>
            </a:rPr>
            <a:t>3. Except where noted, enter the number 1 if the check box applies to the teacher.</a:t>
          </a:r>
          <a:endParaRPr lang="en-US" sz="1050">
            <a:solidFill>
              <a:sysClr val="windowText" lastClr="000000"/>
            </a:solidFill>
          </a:endParaRPr>
        </a:p>
        <a:p>
          <a:pPr rtl="0"/>
          <a:r>
            <a:rPr lang="en-US" sz="1050" b="0" i="0" baseline="0">
              <a:solidFill>
                <a:sysClr val="windowText" lastClr="000000"/>
              </a:solidFill>
              <a:latin typeface="+mn-lt"/>
              <a:ea typeface="+mn-ea"/>
              <a:cs typeface="+mn-cs"/>
            </a:rPr>
            <a:t>4. Select </a:t>
          </a:r>
          <a:r>
            <a:rPr lang="en-US" sz="1050" b="1" i="0" u="sng" baseline="0">
              <a:solidFill>
                <a:sysClr val="windowText" lastClr="000000"/>
              </a:solidFill>
              <a:latin typeface="+mn-lt"/>
              <a:ea typeface="+mn-ea"/>
              <a:cs typeface="+mn-cs"/>
            </a:rPr>
            <a:t>only one</a:t>
          </a:r>
          <a:r>
            <a:rPr lang="en-US" sz="1050" b="1" i="0" baseline="0">
              <a:solidFill>
                <a:sysClr val="windowText" lastClr="000000"/>
              </a:solidFill>
              <a:latin typeface="+mn-lt"/>
              <a:ea typeface="+mn-ea"/>
              <a:cs typeface="+mn-cs"/>
            </a:rPr>
            <a:t> </a:t>
          </a:r>
          <a:r>
            <a:rPr lang="en-US" sz="1050" b="0" i="0" baseline="0">
              <a:solidFill>
                <a:sysClr val="windowText" lastClr="000000"/>
              </a:solidFill>
              <a:latin typeface="+mn-lt"/>
              <a:ea typeface="+mn-ea"/>
              <a:cs typeface="+mn-cs"/>
            </a:rPr>
            <a:t>box under the "Highest Level of Education Attained" section for each teacher (i.e. select only High School Diploma or BA/BS or Master's Degree or Doctoral Degree).</a:t>
          </a:r>
          <a:endParaRPr lang="en-US" sz="1050">
            <a:solidFill>
              <a:sysClr val="windowText" lastClr="000000"/>
            </a:solidFill>
          </a:endParaRPr>
        </a:p>
        <a:p>
          <a:pPr rtl="0" fontAlgn="base"/>
          <a:r>
            <a:rPr lang="en-US" sz="1050" b="0" i="0" baseline="0">
              <a:solidFill>
                <a:sysClr val="windowText" lastClr="000000"/>
              </a:solidFill>
              <a:latin typeface="+mn-lt"/>
              <a:ea typeface="+mn-ea"/>
              <a:cs typeface="+mn-cs"/>
            </a:rPr>
            <a:t>5. </a:t>
          </a:r>
          <a:r>
            <a:rPr lang="en-US" sz="1050">
              <a:solidFill>
                <a:sysClr val="windowText" lastClr="000000"/>
              </a:solidFill>
              <a:latin typeface="+mn-lt"/>
              <a:ea typeface="+mn-ea"/>
              <a:cs typeface="+mn-cs"/>
            </a:rPr>
            <a:t>Select </a:t>
          </a:r>
          <a:r>
            <a:rPr lang="en-US" sz="1050" b="0">
              <a:solidFill>
                <a:sysClr val="windowText" lastClr="000000"/>
              </a:solidFill>
              <a:latin typeface="+mn-lt"/>
              <a:ea typeface="+mn-ea"/>
              <a:cs typeface="+mn-cs"/>
            </a:rPr>
            <a:t>all</a:t>
          </a:r>
          <a:r>
            <a:rPr lang="en-US" sz="1050">
              <a:solidFill>
                <a:sysClr val="windowText" lastClr="000000"/>
              </a:solidFill>
              <a:latin typeface="+mn-lt"/>
              <a:ea typeface="+mn-ea"/>
              <a:cs typeface="+mn-cs"/>
            </a:rPr>
            <a:t> boxes applicable as of October 15, 2018 for each teacher under the "Credentials and Certification" section (i.e. do not select CE or CEAS if the teacher has a P-3).</a:t>
          </a:r>
          <a:endParaRPr lang="en-US" sz="1050" b="0" i="0" baseline="0">
            <a:solidFill>
              <a:sysClr val="windowText" lastClr="000000"/>
            </a:solidFill>
            <a:latin typeface="+mn-lt"/>
            <a:ea typeface="+mn-ea"/>
            <a:cs typeface="+mn-cs"/>
          </a:endParaRPr>
        </a:p>
        <a:p>
          <a:pPr rtl="0"/>
          <a:r>
            <a:rPr lang="en-US" sz="1050" b="0" i="0" baseline="0">
              <a:solidFill>
                <a:sysClr val="windowText" lastClr="000000"/>
              </a:solidFill>
              <a:latin typeface="+mn-lt"/>
              <a:ea typeface="+mn-ea"/>
              <a:cs typeface="+mn-cs"/>
            </a:rPr>
            <a:t>6. Under "Foreign Language Proficiency," enter the following codes if the teacher is fully fluent and literate in a foreign language: 1=Spanish, 2=Korean, 3=Portuguese</a:t>
          </a:r>
          <a:r>
            <a:rPr lang="en-US" sz="1050" b="0" i="0" baseline="0">
              <a:latin typeface="+mn-lt"/>
              <a:ea typeface="+mn-ea"/>
              <a:cs typeface="+mn-cs"/>
            </a:rPr>
            <a:t>, 4=Creole (Haitian), 5=Arabic, 6=Gujarati, 7=Chinese, 8=Other.</a:t>
          </a:r>
          <a:endParaRPr lang="en-US" sz="1050"/>
        </a:p>
        <a:p>
          <a:pPr rtl="0"/>
          <a:r>
            <a:rPr lang="en-US" sz="1050" b="0" i="1" baseline="0">
              <a:latin typeface="+mn-lt"/>
              <a:ea typeface="+mn-ea"/>
              <a:cs typeface="+mn-cs"/>
            </a:rPr>
            <a:t>*Foreign degrees/certification cannot be counted on this form unless they have been translated and accepted.</a:t>
          </a:r>
          <a:endParaRPr 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861060</xdr:colOff>
      <xdr:row>2</xdr:row>
      <xdr:rowOff>30480</xdr:rowOff>
    </xdr:from>
    <xdr:to>
      <xdr:col>0</xdr:col>
      <xdr:colOff>960120</xdr:colOff>
      <xdr:row>3</xdr:row>
      <xdr:rowOff>91440</xdr:rowOff>
    </xdr:to>
    <xdr:sp macro="" textlink="">
      <xdr:nvSpPr>
        <xdr:cNvPr id="7257" name="Text Box 1">
          <a:extLst>
            <a:ext uri="{FF2B5EF4-FFF2-40B4-BE49-F238E27FC236}">
              <a16:creationId xmlns:a16="http://schemas.microsoft.com/office/drawing/2014/main" id="{00000000-0008-0000-0300-0000591C0000}"/>
            </a:ext>
          </a:extLst>
        </xdr:cNvPr>
        <xdr:cNvSpPr txBox="1">
          <a:spLocks noChangeArrowheads="1"/>
        </xdr:cNvSpPr>
      </xdr:nvSpPr>
      <xdr:spPr bwMode="auto">
        <a:xfrm>
          <a:off x="861060" y="502920"/>
          <a:ext cx="99060" cy="228600"/>
        </a:xfrm>
        <a:prstGeom prst="rect">
          <a:avLst/>
        </a:prstGeom>
        <a:noFill/>
        <a:ln w="9525">
          <a:noFill/>
          <a:miter lim="800000"/>
          <a:headEnd/>
          <a:tailEnd/>
        </a:ln>
      </xdr:spPr>
    </xdr:sp>
    <xdr:clientData/>
  </xdr:twoCellAnchor>
  <xdr:twoCellAnchor>
    <xdr:from>
      <xdr:col>0</xdr:col>
      <xdr:colOff>57150</xdr:colOff>
      <xdr:row>3</xdr:row>
      <xdr:rowOff>66675</xdr:rowOff>
    </xdr:from>
    <xdr:to>
      <xdr:col>14</xdr:col>
      <xdr:colOff>47625</xdr:colOff>
      <xdr:row>15</xdr:row>
      <xdr:rowOff>0</xdr:rowOff>
    </xdr:to>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57150" y="714375"/>
          <a:ext cx="10429875" cy="2476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rtl="0"/>
          <a:r>
            <a:rPr lang="en-US" sz="1050" b="0" i="0" baseline="0">
              <a:latin typeface="+mn-lt"/>
              <a:ea typeface="+mn-ea"/>
              <a:cs typeface="+mn-cs"/>
            </a:rPr>
            <a:t>Districts must maintain updated records and documentation of the education and credentials for each preschool teacher assistant in a classroom serving eligible preschool children, whether he/she teaches in a district-operated or contracted private provider classroom. The information entered in this table must reflect this documentation.</a:t>
          </a:r>
          <a:endParaRPr lang="en-US" sz="1050"/>
        </a:p>
        <a:p>
          <a:pPr rtl="0" fontAlgn="base"/>
          <a:endParaRPr lang="en-US" sz="1050" b="1" i="0" baseline="0">
            <a:latin typeface="+mn-lt"/>
            <a:ea typeface="+mn-ea"/>
            <a:cs typeface="+mn-cs"/>
          </a:endParaRPr>
        </a:p>
        <a:p>
          <a:pPr rtl="0"/>
          <a:r>
            <a:rPr lang="en-US" sz="1050" b="1" i="0" baseline="0">
              <a:latin typeface="+mn-lt"/>
              <a:ea typeface="+mn-ea"/>
              <a:cs typeface="+mn-cs"/>
            </a:rPr>
            <a:t>DIRECTIONS:</a:t>
          </a:r>
          <a:endParaRPr lang="en-US" sz="1050">
            <a:solidFill>
              <a:sysClr val="windowText" lastClr="000000"/>
            </a:solidFill>
          </a:endParaRPr>
        </a:p>
        <a:p>
          <a:pPr rtl="0"/>
          <a:r>
            <a:rPr lang="en-US" sz="1050" b="0" i="0" baseline="0">
              <a:solidFill>
                <a:sysClr val="windowText" lastClr="000000"/>
              </a:solidFill>
              <a:latin typeface="+mn-lt"/>
              <a:ea typeface="+mn-ea"/>
              <a:cs typeface="+mn-cs"/>
            </a:rPr>
            <a:t>1. Provide the following information for </a:t>
          </a:r>
          <a:r>
            <a:rPr lang="en-US" sz="1050" b="1" i="0" u="sng" baseline="0">
              <a:solidFill>
                <a:sysClr val="windowText" lastClr="000000"/>
              </a:solidFill>
              <a:latin typeface="+mn-lt"/>
              <a:ea typeface="+mn-ea"/>
              <a:cs typeface="+mn-cs"/>
            </a:rPr>
            <a:t>each teacher assistant in a classroom serving eligible preschool children (including those in provider settings)</a:t>
          </a:r>
          <a:r>
            <a:rPr lang="en-US" sz="1050" b="1" i="0" baseline="0">
              <a:solidFill>
                <a:sysClr val="windowText" lastClr="000000"/>
              </a:solidFill>
              <a:latin typeface="+mn-lt"/>
              <a:ea typeface="+mn-ea"/>
              <a:cs typeface="+mn-cs"/>
            </a:rPr>
            <a:t> as of October 15, 2018.  </a:t>
          </a:r>
          <a:r>
            <a:rPr lang="en-US" sz="1050" b="0" i="0" baseline="0">
              <a:solidFill>
                <a:sysClr val="windowText" lastClr="000000"/>
              </a:solidFill>
              <a:latin typeface="+mn-lt"/>
              <a:ea typeface="+mn-ea"/>
              <a:cs typeface="+mn-cs"/>
            </a:rPr>
            <a:t>If necessary, please indicate any positions for 2019-20 that are unfilled at the time of budget submission by entering "To be hired" in place of the teacher assistant's name.</a:t>
          </a:r>
          <a:endParaRPr lang="en-US" sz="1050">
            <a:solidFill>
              <a:sysClr val="windowText" lastClr="000000"/>
            </a:solidFill>
          </a:endParaRPr>
        </a:p>
        <a:p>
          <a:pPr rtl="0"/>
          <a:r>
            <a:rPr lang="en-US" sz="1050" b="0" i="0" baseline="0">
              <a:solidFill>
                <a:sysClr val="windowText" lastClr="000000"/>
              </a:solidFill>
              <a:latin typeface="+mn-lt"/>
              <a:ea typeface="+mn-ea"/>
              <a:cs typeface="+mn-cs"/>
            </a:rPr>
            <a:t>2. </a:t>
          </a:r>
          <a:r>
            <a:rPr lang="en-US" sz="1050">
              <a:solidFill>
                <a:sysClr val="windowText" lastClr="000000"/>
              </a:solidFill>
              <a:latin typeface="+mn-lt"/>
              <a:ea typeface="+mn-ea"/>
              <a:cs typeface="+mn-cs"/>
            </a:rPr>
            <a:t>Do not include substitute teachers, master teachers, group teachers, teacher assistants mandated by a child’s IEP, or specialists (for art, music, physical education, etc</a:t>
          </a:r>
          <a:r>
            <a:rPr lang="en-US" sz="1050" b="0" i="0" baseline="0">
              <a:solidFill>
                <a:sysClr val="windowText" lastClr="000000"/>
              </a:solidFill>
              <a:latin typeface="+mn-lt"/>
              <a:ea typeface="+mn-ea"/>
              <a:cs typeface="+mn-cs"/>
            </a:rPr>
            <a:t>.).</a:t>
          </a:r>
          <a:endParaRPr lang="en-US" sz="1050">
            <a:solidFill>
              <a:sysClr val="windowText" lastClr="000000"/>
            </a:solidFill>
          </a:endParaRPr>
        </a:p>
        <a:p>
          <a:pPr rtl="0"/>
          <a:r>
            <a:rPr lang="en-US" sz="1050" b="0" i="0" baseline="0">
              <a:solidFill>
                <a:sysClr val="windowText" lastClr="000000"/>
              </a:solidFill>
              <a:latin typeface="+mn-lt"/>
              <a:ea typeface="+mn-ea"/>
              <a:cs typeface="+mn-cs"/>
            </a:rPr>
            <a:t>3. Except where noted, enter the number 1 if the box applies to the teacher assistant.</a:t>
          </a:r>
          <a:endParaRPr lang="en-US" sz="1050">
            <a:solidFill>
              <a:sysClr val="windowText" lastClr="000000"/>
            </a:solidFill>
          </a:endParaRPr>
        </a:p>
        <a:p>
          <a:pPr rtl="0"/>
          <a:r>
            <a:rPr lang="en-US" sz="1050" b="0" i="0" baseline="0">
              <a:solidFill>
                <a:sysClr val="windowText" lastClr="000000"/>
              </a:solidFill>
              <a:latin typeface="+mn-lt"/>
              <a:ea typeface="+mn-ea"/>
              <a:cs typeface="+mn-cs"/>
            </a:rPr>
            <a:t>4. Select </a:t>
          </a:r>
          <a:r>
            <a:rPr lang="en-US" sz="1050" b="1" i="0" u="sng" baseline="0">
              <a:solidFill>
                <a:sysClr val="windowText" lastClr="000000"/>
              </a:solidFill>
              <a:latin typeface="+mn-lt"/>
              <a:ea typeface="+mn-ea"/>
              <a:cs typeface="+mn-cs"/>
            </a:rPr>
            <a:t>only one</a:t>
          </a:r>
          <a:r>
            <a:rPr lang="en-US" sz="1050" b="1" i="0" baseline="0">
              <a:solidFill>
                <a:sysClr val="windowText" lastClr="000000"/>
              </a:solidFill>
              <a:latin typeface="+mn-lt"/>
              <a:ea typeface="+mn-ea"/>
              <a:cs typeface="+mn-cs"/>
            </a:rPr>
            <a:t> </a:t>
          </a:r>
          <a:r>
            <a:rPr lang="en-US" sz="1050" b="0" i="0" baseline="0">
              <a:solidFill>
                <a:sysClr val="windowText" lastClr="000000"/>
              </a:solidFill>
              <a:latin typeface="+mn-lt"/>
              <a:ea typeface="+mn-ea"/>
              <a:cs typeface="+mn-cs"/>
            </a:rPr>
            <a:t>box under the "Highest Level of Education Attained" section for each teacher assistant (i.e. select only High School Diploma or Associate's Degree or BA/BS).</a:t>
          </a:r>
          <a:endParaRPr lang="en-US" sz="1050">
            <a:solidFill>
              <a:sysClr val="windowText" lastClr="000000"/>
            </a:solidFill>
          </a:endParaRPr>
        </a:p>
        <a:p>
          <a:pPr rtl="0" fontAlgn="base"/>
          <a:r>
            <a:rPr lang="en-US" sz="1050" b="0" i="0" baseline="0">
              <a:solidFill>
                <a:sysClr val="windowText" lastClr="000000"/>
              </a:solidFill>
              <a:latin typeface="+mn-lt"/>
              <a:ea typeface="+mn-ea"/>
              <a:cs typeface="+mn-cs"/>
            </a:rPr>
            <a:t>5. </a:t>
          </a:r>
          <a:r>
            <a:rPr lang="en-US" sz="1050">
              <a:solidFill>
                <a:sysClr val="windowText" lastClr="000000"/>
              </a:solidFill>
              <a:latin typeface="+mn-lt"/>
              <a:ea typeface="+mn-ea"/>
              <a:cs typeface="+mn-cs"/>
            </a:rPr>
            <a:t>Complete </a:t>
          </a:r>
          <a:r>
            <a:rPr lang="en-US" sz="1050" u="sng">
              <a:solidFill>
                <a:sysClr val="windowText" lastClr="000000"/>
              </a:solidFill>
              <a:latin typeface="+mn-lt"/>
              <a:ea typeface="+mn-ea"/>
              <a:cs typeface="+mn-cs"/>
            </a:rPr>
            <a:t>all</a:t>
          </a:r>
          <a:r>
            <a:rPr lang="en-US" sz="1050">
              <a:solidFill>
                <a:sysClr val="windowText" lastClr="000000"/>
              </a:solidFill>
              <a:latin typeface="+mn-lt"/>
              <a:ea typeface="+mn-ea"/>
              <a:cs typeface="+mn-cs"/>
            </a:rPr>
            <a:t> areas applicable as of October 15, 2018 for each teacher assistant under the "Credentials and Certification" section.</a:t>
          </a:r>
          <a:endParaRPr lang="en-US" sz="1050" b="0" i="0" baseline="0">
            <a:solidFill>
              <a:sysClr val="windowText" lastClr="000000"/>
            </a:solidFill>
            <a:latin typeface="+mn-lt"/>
            <a:ea typeface="+mn-ea"/>
            <a:cs typeface="+mn-cs"/>
          </a:endParaRPr>
        </a:p>
        <a:p>
          <a:pPr rtl="0"/>
          <a:r>
            <a:rPr lang="en-US" sz="1050" b="0" i="0" baseline="0">
              <a:solidFill>
                <a:sysClr val="windowText" lastClr="000000"/>
              </a:solidFill>
              <a:latin typeface="+mn-lt"/>
              <a:ea typeface="+mn-ea"/>
              <a:cs typeface="+mn-cs"/>
            </a:rPr>
            <a:t>6. Under "Foreign Language Proficiency," enter the following codes if the teacher is fully fluent and literate in a foreign language: 1=Spanish, 2=Korean, 3=Portugese, 4=Creole (Haitian), 5=Arabic, 6=Gujurati, 7=Chinese, 8=Other.</a:t>
          </a:r>
          <a:endParaRPr lang="en-US" sz="1050">
            <a:solidFill>
              <a:sysClr val="windowText" lastClr="000000"/>
            </a:solidFill>
          </a:endParaRPr>
        </a:p>
        <a:p>
          <a:pPr rtl="0"/>
          <a:r>
            <a:rPr lang="en-US" sz="1050" b="0" i="0" baseline="0">
              <a:latin typeface="+mn-lt"/>
              <a:ea typeface="+mn-ea"/>
              <a:cs typeface="+mn-cs"/>
            </a:rPr>
            <a:t>*Foreign degrees/certification cannot be counted on this form unless they have been translated and accepted.</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89534</xdr:rowOff>
    </xdr:from>
    <xdr:to>
      <xdr:col>7</xdr:col>
      <xdr:colOff>836279</xdr:colOff>
      <xdr:row>11</xdr:row>
      <xdr:rowOff>145262</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9525" y="815974"/>
          <a:ext cx="9137650" cy="132185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1" i="0" u="none" strike="noStrike" baseline="0">
              <a:solidFill>
                <a:srgbClr val="000000"/>
              </a:solidFill>
              <a:latin typeface="Arial"/>
              <a:cs typeface="Arial"/>
            </a:rPr>
            <a:t>                                                                                           </a:t>
          </a:r>
        </a:p>
        <a:p>
          <a:pPr algn="l" rtl="0">
            <a:defRPr sz="1000"/>
          </a:pPr>
          <a:r>
            <a:rPr lang="en-US" sz="1050" b="1" i="0" u="none" strike="noStrike" baseline="0">
              <a:solidFill>
                <a:srgbClr val="000000"/>
              </a:solidFill>
              <a:latin typeface="Arial"/>
              <a:cs typeface="Arial"/>
            </a:rPr>
            <a:t>DIRECTIONS:</a:t>
          </a:r>
        </a:p>
        <a:p>
          <a:pPr algn="l" rtl="0">
            <a:defRPr sz="1000"/>
          </a:pPr>
          <a:r>
            <a:rPr lang="en-US" sz="1050" b="0" i="0" u="none" strike="noStrike" baseline="0">
              <a:solidFill>
                <a:srgbClr val="000000"/>
              </a:solidFill>
              <a:latin typeface="Arial"/>
              <a:cs typeface="Arial"/>
            </a:rPr>
            <a:t>1. Districts must use this form to itemize salaries, benefits, and salary step (if applicable) for </a:t>
          </a:r>
          <a:r>
            <a:rPr lang="en-US" sz="1050" b="1" i="0" u="sng" strike="noStrike" baseline="0">
              <a:solidFill>
                <a:srgbClr val="000000"/>
              </a:solidFill>
              <a:latin typeface="Arial"/>
              <a:cs typeface="Arial"/>
            </a:rPr>
            <a:t>all</a:t>
          </a:r>
          <a:r>
            <a:rPr lang="en-US" sz="1050" b="0" i="0" u="none" strike="noStrike" baseline="0">
              <a:solidFill>
                <a:srgbClr val="000000"/>
              </a:solidFill>
              <a:latin typeface="Arial"/>
              <a:cs typeface="Arial"/>
            </a:rPr>
            <a:t> required preschool positions (Educational Program positions and Administrative/Support positions)</a:t>
          </a:r>
          <a:r>
            <a:rPr lang="en-US" sz="1050" b="0" i="0" u="none" strike="noStrike" baseline="0">
              <a:solidFill>
                <a:srgbClr val="000000"/>
              </a:solidFill>
              <a:latin typeface="Arial" pitchFamily="34" charset="0"/>
              <a:cs typeface="Arial" pitchFamily="34" charset="0"/>
            </a:rPr>
            <a:t>.</a:t>
          </a:r>
        </a:p>
        <a:p>
          <a:pPr algn="l" rtl="0">
            <a:defRPr sz="1000"/>
          </a:pPr>
          <a:r>
            <a:rPr lang="en-US" sz="1050" b="0" i="0" u="none" strike="noStrike" baseline="0">
              <a:solidFill>
                <a:srgbClr val="000000"/>
              </a:solidFill>
              <a:latin typeface="Arial"/>
              <a:cs typeface="Arial"/>
            </a:rPr>
            <a:t>2. </a:t>
          </a:r>
          <a:r>
            <a:rPr lang="en-US" sz="1050" b="1" i="0" u="sng" strike="noStrike" baseline="0">
              <a:solidFill>
                <a:srgbClr val="000000"/>
              </a:solidFill>
              <a:latin typeface="Arial"/>
              <a:cs typeface="Arial"/>
            </a:rPr>
            <a:t>Both full-time and part-time</a:t>
          </a:r>
          <a:r>
            <a:rPr lang="en-US" sz="1050" b="0" i="0" u="none" strike="noStrike" baseline="0">
              <a:solidFill>
                <a:srgbClr val="000000"/>
              </a:solidFill>
              <a:latin typeface="Arial"/>
              <a:cs typeface="Arial"/>
            </a:rPr>
            <a:t> employees should be included.</a:t>
          </a:r>
        </a:p>
        <a:p>
          <a:pPr algn="l" rtl="0">
            <a:defRPr sz="1000"/>
          </a:pPr>
          <a:r>
            <a:rPr lang="en-US" sz="1050" b="0" i="0" u="none" strike="noStrike" baseline="0">
              <a:solidFill>
                <a:srgbClr val="000000"/>
              </a:solidFill>
              <a:latin typeface="Arial"/>
              <a:cs typeface="Arial"/>
            </a:rPr>
            <a:t>3. </a:t>
          </a:r>
          <a:r>
            <a:rPr lang="en-US" sz="1050" b="1" i="0" u="sng" strike="noStrike" baseline="0">
              <a:solidFill>
                <a:srgbClr val="000000"/>
              </a:solidFill>
              <a:latin typeface="Arial"/>
              <a:cs typeface="Arial"/>
            </a:rPr>
            <a:t>Full-time salary and benefit equivalent should be reported for all part-time employees</a:t>
          </a:r>
          <a:r>
            <a:rPr lang="en-US" sz="1050" b="0" i="0" u="none" strike="noStrike" baseline="0">
              <a:solidFill>
                <a:srgbClr val="000000"/>
              </a:solidFill>
              <a:latin typeface="Arial"/>
              <a:cs typeface="Arial"/>
            </a:rPr>
            <a:t>.</a:t>
          </a:r>
        </a:p>
        <a:p>
          <a:pPr algn="l" rtl="0">
            <a:defRPr sz="1000"/>
          </a:pPr>
          <a:r>
            <a:rPr lang="en-US" sz="1050" b="0" i="0" u="none" strike="noStrike" baseline="0">
              <a:solidFill>
                <a:srgbClr val="000000"/>
              </a:solidFill>
              <a:latin typeface="Arial"/>
              <a:cs typeface="Arial"/>
            </a:rPr>
            <a:t>4. Do not include </a:t>
          </a:r>
          <a:r>
            <a:rPr lang="en-US" sz="1050" b="0" i="0" u="none" strike="noStrike" baseline="0">
              <a:solidFill>
                <a:sysClr val="windowText" lastClr="000000"/>
              </a:solidFill>
              <a:latin typeface="Arial"/>
              <a:cs typeface="Arial"/>
            </a:rPr>
            <a:t>employees from 2018-19 who will not be employed in 2019-20.</a:t>
          </a:r>
        </a:p>
        <a:p>
          <a:pPr algn="l" rtl="0">
            <a:defRPr sz="1000"/>
          </a:pPr>
          <a:r>
            <a:rPr lang="en-US" sz="1050" b="0" i="0" u="none" strike="noStrike" baseline="0">
              <a:solidFill>
                <a:srgbClr val="000000"/>
              </a:solidFill>
              <a:latin typeface="Arial" pitchFamily="34" charset="0"/>
              <a:cs typeface="Arial" pitchFamily="34" charset="0"/>
            </a:rPr>
            <a:t>5. </a:t>
          </a:r>
          <a:r>
            <a:rPr lang="en-US" sz="1050">
              <a:latin typeface="Arial" pitchFamily="34" charset="0"/>
              <a:ea typeface="+mn-ea"/>
              <a:cs typeface="Arial" pitchFamily="34" charset="0"/>
            </a:rPr>
            <a:t>Select “yes” or “no” from the drop down box to indicate whether or not the district has a settled teachers’ salary contract for 2018-19</a:t>
          </a:r>
          <a:r>
            <a:rPr lang="en-US" sz="1050" b="0" i="0" u="none" strike="noStrike" baseline="0">
              <a:solidFill>
                <a:srgbClr val="000000"/>
              </a:solidFill>
              <a:latin typeface="Arial" pitchFamily="34" charset="0"/>
              <a:cs typeface="Arial" pitchFamily="34"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09-10%20PEA%20District%20Enrollment%20Plan%20Tables%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Enrollment"/>
      <sheetName val="Table 2 Capacity"/>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1"/>
  <sheetViews>
    <sheetView showGridLines="0" tabSelected="1" zoomScale="95" zoomScaleNormal="95" workbookViewId="0">
      <selection activeCell="B39" sqref="B39:F39"/>
    </sheetView>
  </sheetViews>
  <sheetFormatPr defaultColWidth="19.7265625" defaultRowHeight="12.5" x14ac:dyDescent="0.25"/>
  <cols>
    <col min="1" max="1" width="75.7265625" style="4" customWidth="1"/>
    <col min="2" max="2" width="11.1796875" style="4" customWidth="1"/>
    <col min="3" max="3" width="12.81640625" style="4" customWidth="1"/>
    <col min="4" max="4" width="1.7265625" style="4" customWidth="1"/>
    <col min="5" max="6" width="11.1796875" style="4" customWidth="1"/>
    <col min="7" max="16384" width="19.7265625" style="4"/>
  </cols>
  <sheetData>
    <row r="1" spans="1:6" ht="23.5" thickBot="1" x14ac:dyDescent="0.55000000000000004">
      <c r="A1" s="283" t="s">
        <v>198</v>
      </c>
      <c r="B1" s="284"/>
      <c r="C1" s="284"/>
      <c r="D1" s="284"/>
      <c r="E1" s="284"/>
      <c r="F1" s="285"/>
    </row>
    <row r="2" spans="1:6" ht="13" x14ac:dyDescent="0.3">
      <c r="A2" s="5"/>
      <c r="B2" s="5"/>
      <c r="C2" s="5"/>
      <c r="D2" s="5"/>
    </row>
    <row r="3" spans="1:6" ht="13" x14ac:dyDescent="0.3">
      <c r="A3" s="5"/>
      <c r="B3" s="5"/>
      <c r="C3" s="5"/>
      <c r="D3" s="5"/>
    </row>
    <row r="4" spans="1:6" ht="13" x14ac:dyDescent="0.3">
      <c r="A4" s="5"/>
      <c r="B4" s="5"/>
      <c r="C4" s="5"/>
      <c r="D4" s="5"/>
    </row>
    <row r="5" spans="1:6" ht="13" x14ac:dyDescent="0.3">
      <c r="A5" s="5"/>
      <c r="B5" s="5"/>
      <c r="C5" s="5"/>
      <c r="D5" s="5"/>
    </row>
    <row r="6" spans="1:6" ht="13" x14ac:dyDescent="0.3">
      <c r="A6" s="5"/>
      <c r="B6" s="5"/>
      <c r="C6" s="5"/>
      <c r="D6" s="5"/>
    </row>
    <row r="7" spans="1:6" ht="13" x14ac:dyDescent="0.3">
      <c r="A7" s="5"/>
      <c r="B7" s="5"/>
      <c r="C7" s="5"/>
      <c r="D7" s="5"/>
    </row>
    <row r="8" spans="1:6" ht="13" x14ac:dyDescent="0.3">
      <c r="A8" s="5"/>
      <c r="B8" s="5"/>
      <c r="C8" s="5"/>
      <c r="D8" s="5"/>
    </row>
    <row r="9" spans="1:6" ht="13" x14ac:dyDescent="0.3">
      <c r="A9" s="5"/>
      <c r="B9" s="5"/>
      <c r="C9" s="5"/>
      <c r="D9" s="5"/>
    </row>
    <row r="10" spans="1:6" ht="41.25" customHeight="1" x14ac:dyDescent="0.3">
      <c r="A10" s="5"/>
      <c r="B10" s="5"/>
      <c r="C10" s="5"/>
      <c r="D10" s="5"/>
    </row>
    <row r="11" spans="1:6" ht="13" x14ac:dyDescent="0.3">
      <c r="A11" s="5"/>
      <c r="B11" s="5"/>
      <c r="C11" s="5"/>
      <c r="D11" s="5"/>
    </row>
    <row r="12" spans="1:6" ht="12.75" customHeight="1" x14ac:dyDescent="0.3">
      <c r="A12" s="2" t="s">
        <v>24</v>
      </c>
      <c r="B12" s="286" t="s">
        <v>84</v>
      </c>
      <c r="C12" s="287"/>
      <c r="D12" s="287"/>
      <c r="E12" s="287"/>
      <c r="F12" s="288"/>
    </row>
    <row r="13" spans="1:6" ht="12.75" customHeight="1" x14ac:dyDescent="0.3">
      <c r="A13" s="2"/>
      <c r="B13" s="3"/>
      <c r="C13" s="3"/>
      <c r="D13" s="3"/>
      <c r="E13" s="3"/>
      <c r="F13" s="3"/>
    </row>
    <row r="14" spans="1:6" ht="12.75" customHeight="1" x14ac:dyDescent="0.3">
      <c r="A14" s="130" t="s">
        <v>199</v>
      </c>
      <c r="B14" s="279">
        <f>IF(COUNTBLANK(B12)=1,"",ROUND(LOOKUP(B12,B100:B210,E100:E210),0))</f>
        <v>114</v>
      </c>
      <c r="C14" s="280"/>
      <c r="D14" s="280"/>
      <c r="E14" s="280"/>
      <c r="F14" s="281"/>
    </row>
    <row r="15" spans="1:6" ht="12.75" customHeight="1" x14ac:dyDescent="0.3">
      <c r="A15" s="131" t="s">
        <v>288</v>
      </c>
      <c r="B15" s="279">
        <f>IF(COUNTBLANK(B12)=1,"",B14/2)</f>
        <v>57</v>
      </c>
      <c r="C15" s="280"/>
      <c r="D15" s="280"/>
      <c r="E15" s="280"/>
      <c r="F15" s="281"/>
    </row>
    <row r="16" spans="1:6" ht="12.75" customHeight="1" x14ac:dyDescent="0.3">
      <c r="A16" s="131" t="s">
        <v>289</v>
      </c>
      <c r="B16" s="282">
        <f>B15</f>
        <v>57</v>
      </c>
      <c r="C16" s="282"/>
      <c r="D16" s="282"/>
      <c r="E16" s="282"/>
      <c r="F16" s="282"/>
    </row>
    <row r="17" spans="1:6" ht="12.75" customHeight="1" thickBot="1" x14ac:dyDescent="0.35">
      <c r="D17" s="3"/>
      <c r="E17" s="3"/>
      <c r="F17" s="3"/>
    </row>
    <row r="18" spans="1:6" ht="18.5" thickTop="1" x14ac:dyDescent="0.4">
      <c r="A18" s="7" t="s">
        <v>290</v>
      </c>
      <c r="B18" s="8"/>
      <c r="C18" s="9"/>
      <c r="D18" s="8"/>
      <c r="E18" s="8"/>
      <c r="F18" s="10"/>
    </row>
    <row r="19" spans="1:6" ht="13" x14ac:dyDescent="0.3">
      <c r="A19" s="276"/>
      <c r="B19" s="277" t="s">
        <v>0</v>
      </c>
      <c r="C19" s="277"/>
      <c r="D19" s="11"/>
      <c r="E19" s="277" t="s">
        <v>1</v>
      </c>
      <c r="F19" s="278"/>
    </row>
    <row r="20" spans="1:6" s="15" customFormat="1" ht="26" x14ac:dyDescent="0.3">
      <c r="A20" s="276"/>
      <c r="B20" s="12" t="s">
        <v>28</v>
      </c>
      <c r="C20" s="12" t="s">
        <v>29</v>
      </c>
      <c r="D20" s="13"/>
      <c r="E20" s="12" t="s">
        <v>28</v>
      </c>
      <c r="F20" s="14" t="s">
        <v>29</v>
      </c>
    </row>
    <row r="21" spans="1:6" ht="13" x14ac:dyDescent="0.3">
      <c r="A21" s="16" t="s">
        <v>13</v>
      </c>
      <c r="B21" s="17"/>
      <c r="C21" s="17"/>
      <c r="D21" s="18"/>
      <c r="E21" s="17"/>
      <c r="F21" s="19"/>
    </row>
    <row r="22" spans="1:6" x14ac:dyDescent="0.25">
      <c r="A22" s="20" t="s">
        <v>184</v>
      </c>
      <c r="B22" s="176">
        <v>51</v>
      </c>
      <c r="C22" s="176"/>
      <c r="D22" s="177"/>
      <c r="E22" s="176">
        <v>67</v>
      </c>
      <c r="F22" s="178"/>
    </row>
    <row r="23" spans="1:6" x14ac:dyDescent="0.25">
      <c r="A23" s="20" t="s">
        <v>183</v>
      </c>
      <c r="B23" s="176">
        <v>7</v>
      </c>
      <c r="C23" s="176"/>
      <c r="D23" s="177"/>
      <c r="E23" s="176">
        <v>8</v>
      </c>
      <c r="F23" s="178"/>
    </row>
    <row r="24" spans="1:6" x14ac:dyDescent="0.25">
      <c r="A24" s="20" t="s">
        <v>3</v>
      </c>
      <c r="B24" s="176">
        <v>2</v>
      </c>
      <c r="C24" s="176"/>
      <c r="D24" s="177"/>
      <c r="E24" s="176">
        <v>8</v>
      </c>
      <c r="F24" s="178"/>
    </row>
    <row r="25" spans="1:6" x14ac:dyDescent="0.25">
      <c r="A25" s="20" t="s">
        <v>259</v>
      </c>
      <c r="B25" s="176"/>
      <c r="C25" s="176"/>
      <c r="D25" s="177"/>
      <c r="E25" s="176"/>
      <c r="F25" s="178"/>
    </row>
    <row r="26" spans="1:6" x14ac:dyDescent="0.25">
      <c r="A26" s="20"/>
      <c r="B26" s="179"/>
      <c r="C26" s="179"/>
      <c r="D26" s="177"/>
      <c r="E26" s="179"/>
      <c r="F26" s="180"/>
    </row>
    <row r="27" spans="1:6" ht="13" x14ac:dyDescent="0.3">
      <c r="A27" s="16" t="s">
        <v>30</v>
      </c>
      <c r="B27" s="179"/>
      <c r="C27" s="179"/>
      <c r="D27" s="177"/>
      <c r="E27" s="179"/>
      <c r="F27" s="180"/>
    </row>
    <row r="28" spans="1:6" x14ac:dyDescent="0.25">
      <c r="A28" s="20" t="s">
        <v>184</v>
      </c>
      <c r="B28" s="176"/>
      <c r="C28" s="176"/>
      <c r="D28" s="177"/>
      <c r="E28" s="176"/>
      <c r="F28" s="178"/>
    </row>
    <row r="29" spans="1:6" x14ac:dyDescent="0.25">
      <c r="A29" s="20" t="s">
        <v>183</v>
      </c>
      <c r="B29" s="176"/>
      <c r="C29" s="176"/>
      <c r="D29" s="177"/>
      <c r="E29" s="176"/>
      <c r="F29" s="178"/>
    </row>
    <row r="30" spans="1:6" x14ac:dyDescent="0.25">
      <c r="A30" s="20"/>
      <c r="B30" s="179"/>
      <c r="C30" s="179"/>
      <c r="D30" s="177"/>
      <c r="E30" s="179"/>
      <c r="F30" s="180"/>
    </row>
    <row r="31" spans="1:6" ht="13" x14ac:dyDescent="0.3">
      <c r="A31" s="16" t="s">
        <v>25</v>
      </c>
      <c r="B31" s="179"/>
      <c r="C31" s="179"/>
      <c r="D31" s="177"/>
      <c r="E31" s="179"/>
      <c r="F31" s="180"/>
    </row>
    <row r="32" spans="1:6" x14ac:dyDescent="0.25">
      <c r="A32" s="20" t="s">
        <v>184</v>
      </c>
      <c r="B32" s="176"/>
      <c r="C32" s="176"/>
      <c r="D32" s="177"/>
      <c r="E32" s="176"/>
      <c r="F32" s="178"/>
    </row>
    <row r="33" spans="1:6" x14ac:dyDescent="0.25">
      <c r="A33" s="20" t="s">
        <v>183</v>
      </c>
      <c r="B33" s="176"/>
      <c r="C33" s="176"/>
      <c r="D33" s="177"/>
      <c r="E33" s="176"/>
      <c r="F33" s="178"/>
    </row>
    <row r="34" spans="1:6" x14ac:dyDescent="0.25">
      <c r="A34" s="20" t="s">
        <v>3</v>
      </c>
      <c r="B34" s="176"/>
      <c r="C34" s="176"/>
      <c r="D34" s="177"/>
      <c r="E34" s="176"/>
      <c r="F34" s="178"/>
    </row>
    <row r="35" spans="1:6" x14ac:dyDescent="0.25">
      <c r="A35" s="20"/>
      <c r="B35" s="17"/>
      <c r="C35" s="17"/>
      <c r="D35" s="18"/>
      <c r="E35" s="17"/>
      <c r="F35" s="19"/>
    </row>
    <row r="36" spans="1:6" s="24" customFormat="1" ht="13" x14ac:dyDescent="0.3">
      <c r="A36" s="21" t="s">
        <v>127</v>
      </c>
      <c r="B36" s="22">
        <f>SUM(B22:B34)</f>
        <v>60</v>
      </c>
      <c r="C36" s="22">
        <f>SUM(C22:C34)</f>
        <v>0</v>
      </c>
      <c r="D36" s="133"/>
      <c r="E36" s="22">
        <f>SUM(E22:E34)</f>
        <v>83</v>
      </c>
      <c r="F36" s="23">
        <f>SUM(F22:F34)</f>
        <v>0</v>
      </c>
    </row>
    <row r="37" spans="1:6" s="24" customFormat="1" ht="13" x14ac:dyDescent="0.3">
      <c r="A37" s="21" t="s">
        <v>201</v>
      </c>
      <c r="B37" s="270">
        <f>B22+C22+B28+C28+B32+C32</f>
        <v>51</v>
      </c>
      <c r="C37" s="271"/>
      <c r="D37" s="134"/>
      <c r="E37" s="270">
        <f>E22+F22+E28+F28+E32+F32</f>
        <v>67</v>
      </c>
      <c r="F37" s="272"/>
    </row>
    <row r="38" spans="1:6" s="24" customFormat="1" ht="13" x14ac:dyDescent="0.3">
      <c r="A38" s="21" t="s">
        <v>274</v>
      </c>
      <c r="B38" s="270">
        <f>IF(COUNTBLANK(B12)=1,"",B14)</f>
        <v>114</v>
      </c>
      <c r="C38" s="271"/>
      <c r="D38" s="271"/>
      <c r="E38" s="271"/>
      <c r="F38" s="272"/>
    </row>
    <row r="39" spans="1:6" s="24" customFormat="1" ht="13.5" thickBot="1" x14ac:dyDescent="0.35">
      <c r="A39" s="25" t="s">
        <v>128</v>
      </c>
      <c r="B39" s="273">
        <f>(B37+E37)/B38</f>
        <v>1.0350877192982457</v>
      </c>
      <c r="C39" s="274"/>
      <c r="D39" s="274"/>
      <c r="E39" s="274"/>
      <c r="F39" s="275"/>
    </row>
    <row r="40" spans="1:6" ht="13.5" thickTop="1" thickBot="1" x14ac:dyDescent="0.3">
      <c r="A40" s="26"/>
      <c r="B40" s="26"/>
      <c r="C40" s="26"/>
      <c r="D40" s="26"/>
    </row>
    <row r="41" spans="1:6" ht="18.5" thickTop="1" x14ac:dyDescent="0.4">
      <c r="A41" s="7" t="s">
        <v>291</v>
      </c>
      <c r="B41" s="8"/>
      <c r="C41" s="9"/>
      <c r="D41" s="8"/>
      <c r="E41" s="8"/>
      <c r="F41" s="10"/>
    </row>
    <row r="42" spans="1:6" ht="13" x14ac:dyDescent="0.3">
      <c r="A42" s="276"/>
      <c r="B42" s="277" t="s">
        <v>0</v>
      </c>
      <c r="C42" s="277"/>
      <c r="D42" s="11"/>
      <c r="E42" s="277" t="s">
        <v>1</v>
      </c>
      <c r="F42" s="278"/>
    </row>
    <row r="43" spans="1:6" ht="26" x14ac:dyDescent="0.3">
      <c r="A43" s="276"/>
      <c r="B43" s="12" t="s">
        <v>28</v>
      </c>
      <c r="C43" s="12" t="s">
        <v>29</v>
      </c>
      <c r="D43" s="13"/>
      <c r="E43" s="12" t="s">
        <v>28</v>
      </c>
      <c r="F43" s="14" t="s">
        <v>29</v>
      </c>
    </row>
    <row r="44" spans="1:6" ht="12.75" customHeight="1" x14ac:dyDescent="0.3">
      <c r="A44" s="16" t="s">
        <v>13</v>
      </c>
      <c r="B44" s="17"/>
      <c r="C44" s="17"/>
      <c r="D44" s="18"/>
      <c r="E44" s="17"/>
      <c r="F44" s="19"/>
    </row>
    <row r="45" spans="1:6" x14ac:dyDescent="0.25">
      <c r="A45" s="20" t="s">
        <v>272</v>
      </c>
      <c r="B45" s="176">
        <v>56</v>
      </c>
      <c r="C45" s="176"/>
      <c r="D45" s="177"/>
      <c r="E45" s="176">
        <v>100</v>
      </c>
      <c r="F45" s="178"/>
    </row>
    <row r="46" spans="1:6" x14ac:dyDescent="0.25">
      <c r="A46" s="20" t="s">
        <v>14</v>
      </c>
      <c r="B46" s="176">
        <v>8</v>
      </c>
      <c r="C46" s="176"/>
      <c r="D46" s="177"/>
      <c r="E46" s="176">
        <v>8</v>
      </c>
      <c r="F46" s="178"/>
    </row>
    <row r="47" spans="1:6" x14ac:dyDescent="0.25">
      <c r="A47" s="20" t="s">
        <v>3</v>
      </c>
      <c r="B47" s="176"/>
      <c r="C47" s="176"/>
      <c r="D47" s="177"/>
      <c r="E47" s="176"/>
      <c r="F47" s="178">
        <v>5</v>
      </c>
    </row>
    <row r="48" spans="1:6" x14ac:dyDescent="0.25">
      <c r="A48" s="20" t="s">
        <v>259</v>
      </c>
      <c r="B48" s="176"/>
      <c r="C48" s="176"/>
      <c r="D48" s="177"/>
      <c r="E48" s="176"/>
      <c r="F48" s="178"/>
    </row>
    <row r="49" spans="1:6" x14ac:dyDescent="0.25">
      <c r="A49" s="20" t="s">
        <v>271</v>
      </c>
      <c r="B49" s="176"/>
      <c r="C49" s="176"/>
      <c r="D49" s="177"/>
      <c r="E49" s="176"/>
      <c r="F49" s="178"/>
    </row>
    <row r="50" spans="1:6" x14ac:dyDescent="0.25">
      <c r="A50" s="20"/>
      <c r="B50" s="179"/>
      <c r="C50" s="179"/>
      <c r="D50" s="177"/>
      <c r="E50" s="179"/>
      <c r="F50" s="180"/>
    </row>
    <row r="51" spans="1:6" ht="13" x14ac:dyDescent="0.3">
      <c r="A51" s="16" t="s">
        <v>30</v>
      </c>
      <c r="B51" s="179"/>
      <c r="C51" s="179"/>
      <c r="D51" s="177"/>
      <c r="E51" s="179"/>
      <c r="F51" s="180"/>
    </row>
    <row r="52" spans="1:6" x14ac:dyDescent="0.25">
      <c r="A52" s="20" t="s">
        <v>272</v>
      </c>
      <c r="B52" s="176"/>
      <c r="C52" s="176"/>
      <c r="D52" s="177"/>
      <c r="E52" s="176"/>
      <c r="F52" s="178"/>
    </row>
    <row r="53" spans="1:6" x14ac:dyDescent="0.25">
      <c r="A53" s="20" t="s">
        <v>183</v>
      </c>
      <c r="B53" s="176"/>
      <c r="C53" s="176"/>
      <c r="D53" s="177"/>
      <c r="E53" s="176"/>
      <c r="F53" s="178"/>
    </row>
    <row r="54" spans="1:6" x14ac:dyDescent="0.25">
      <c r="A54" s="20"/>
      <c r="B54" s="179"/>
      <c r="C54" s="179"/>
      <c r="D54" s="177"/>
      <c r="E54" s="179"/>
      <c r="F54" s="180"/>
    </row>
    <row r="55" spans="1:6" ht="13" x14ac:dyDescent="0.3">
      <c r="A55" s="16" t="s">
        <v>25</v>
      </c>
      <c r="B55" s="179"/>
      <c r="C55" s="179"/>
      <c r="D55" s="177"/>
      <c r="E55" s="179"/>
      <c r="F55" s="180"/>
    </row>
    <row r="56" spans="1:6" x14ac:dyDescent="0.25">
      <c r="A56" s="20" t="s">
        <v>272</v>
      </c>
      <c r="B56" s="176"/>
      <c r="C56" s="176"/>
      <c r="D56" s="177"/>
      <c r="E56" s="176"/>
      <c r="F56" s="178"/>
    </row>
    <row r="57" spans="1:6" x14ac:dyDescent="0.25">
      <c r="A57" s="20" t="s">
        <v>183</v>
      </c>
      <c r="B57" s="176"/>
      <c r="C57" s="176"/>
      <c r="D57" s="177"/>
      <c r="E57" s="176"/>
      <c r="F57" s="178"/>
    </row>
    <row r="58" spans="1:6" x14ac:dyDescent="0.25">
      <c r="A58" s="20" t="s">
        <v>3</v>
      </c>
      <c r="B58" s="176"/>
      <c r="C58" s="176"/>
      <c r="D58" s="177"/>
      <c r="E58" s="176"/>
      <c r="F58" s="178"/>
    </row>
    <row r="59" spans="1:6" x14ac:dyDescent="0.25">
      <c r="A59" s="20" t="s">
        <v>276</v>
      </c>
      <c r="B59" s="176"/>
      <c r="C59" s="176"/>
      <c r="D59" s="177"/>
      <c r="E59" s="176"/>
      <c r="F59" s="178"/>
    </row>
    <row r="60" spans="1:6" x14ac:dyDescent="0.25">
      <c r="A60" s="20"/>
      <c r="B60" s="17"/>
      <c r="C60" s="17"/>
      <c r="D60" s="18"/>
      <c r="E60" s="17"/>
      <c r="F60" s="19"/>
    </row>
    <row r="61" spans="1:6" s="24" customFormat="1" ht="13" x14ac:dyDescent="0.3">
      <c r="A61" s="21" t="s">
        <v>273</v>
      </c>
      <c r="B61" s="22">
        <f>SUM(B45:B59)</f>
        <v>64</v>
      </c>
      <c r="C61" s="22">
        <f>SUM(C45:C59)</f>
        <v>0</v>
      </c>
      <c r="D61" s="133"/>
      <c r="E61" s="22">
        <f>SUM(E45:E59)</f>
        <v>108</v>
      </c>
      <c r="F61" s="23">
        <f>SUM(F45:F59)</f>
        <v>5</v>
      </c>
    </row>
    <row r="62" spans="1:6" s="24" customFormat="1" ht="13" x14ac:dyDescent="0.3">
      <c r="A62" s="21" t="s">
        <v>275</v>
      </c>
      <c r="B62" s="270">
        <f>B45+C45+B52+C52+B56+C56</f>
        <v>56</v>
      </c>
      <c r="C62" s="271"/>
      <c r="D62" s="134"/>
      <c r="E62" s="270">
        <f>E45+F45+E52+F52+E56+F56</f>
        <v>100</v>
      </c>
      <c r="F62" s="272"/>
    </row>
    <row r="63" spans="1:6" ht="13" x14ac:dyDescent="0.3">
      <c r="A63" s="21" t="s">
        <v>274</v>
      </c>
      <c r="B63" s="270">
        <f>B14</f>
        <v>114</v>
      </c>
      <c r="C63" s="271"/>
      <c r="D63" s="271"/>
      <c r="E63" s="271"/>
      <c r="F63" s="272"/>
    </row>
    <row r="64" spans="1:6" ht="13.5" thickBot="1" x14ac:dyDescent="0.35">
      <c r="A64" s="25" t="s">
        <v>128</v>
      </c>
      <c r="B64" s="273">
        <f>(B62+E62)/B63</f>
        <v>1.368421052631579</v>
      </c>
      <c r="C64" s="274"/>
      <c r="D64" s="274"/>
      <c r="E64" s="274"/>
      <c r="F64" s="275"/>
    </row>
    <row r="65" ht="13" thickTop="1" x14ac:dyDescent="0.25"/>
    <row r="99" spans="1:6" ht="13" x14ac:dyDescent="0.3">
      <c r="A99" s="27"/>
      <c r="B99" s="89" t="s">
        <v>31</v>
      </c>
      <c r="C99" s="92"/>
      <c r="D99" s="93"/>
      <c r="E99" s="92" t="s">
        <v>200</v>
      </c>
      <c r="F99" s="127"/>
    </row>
    <row r="100" spans="1:6" x14ac:dyDescent="0.25">
      <c r="A100" s="126">
        <v>1</v>
      </c>
      <c r="B100" s="132" t="s">
        <v>32</v>
      </c>
      <c r="C100" s="91"/>
      <c r="D100" s="90"/>
      <c r="E100" s="181">
        <v>1118</v>
      </c>
      <c r="F100" s="128"/>
    </row>
    <row r="101" spans="1:6" x14ac:dyDescent="0.25">
      <c r="A101" s="126">
        <f>A100+1</f>
        <v>2</v>
      </c>
      <c r="B101" s="132" t="s">
        <v>307</v>
      </c>
      <c r="C101" s="91"/>
      <c r="D101" s="90"/>
      <c r="E101" s="181"/>
      <c r="F101" s="128"/>
    </row>
    <row r="102" spans="1:6" x14ac:dyDescent="0.25">
      <c r="A102" s="126">
        <f>A101+1</f>
        <v>3</v>
      </c>
      <c r="B102" s="132" t="s">
        <v>33</v>
      </c>
      <c r="C102" s="91"/>
      <c r="D102" s="90"/>
      <c r="E102" s="181">
        <v>192</v>
      </c>
      <c r="F102" s="128"/>
    </row>
    <row r="103" spans="1:6" x14ac:dyDescent="0.25">
      <c r="A103" s="126">
        <f t="shared" ref="A103:A165" si="0">A102+1</f>
        <v>4</v>
      </c>
      <c r="B103" s="132" t="s">
        <v>34</v>
      </c>
      <c r="C103" s="91"/>
      <c r="D103" s="90"/>
      <c r="E103" s="181">
        <v>100</v>
      </c>
      <c r="F103" s="128"/>
    </row>
    <row r="104" spans="1:6" x14ac:dyDescent="0.25">
      <c r="A104" s="126">
        <f t="shared" si="0"/>
        <v>5</v>
      </c>
      <c r="B104" s="132" t="s">
        <v>35</v>
      </c>
      <c r="C104" s="91"/>
      <c r="D104" s="90"/>
      <c r="E104" s="182">
        <v>20</v>
      </c>
      <c r="F104" s="128"/>
    </row>
    <row r="105" spans="1:6" x14ac:dyDescent="0.25">
      <c r="A105" s="126">
        <f t="shared" si="0"/>
        <v>6</v>
      </c>
      <c r="B105" s="132" t="s">
        <v>244</v>
      </c>
      <c r="C105" s="91"/>
      <c r="D105" s="90"/>
      <c r="E105" s="181"/>
      <c r="F105" s="128"/>
    </row>
    <row r="106" spans="1:6" ht="13" x14ac:dyDescent="0.3">
      <c r="A106" s="126">
        <f t="shared" si="0"/>
        <v>7</v>
      </c>
      <c r="B106" s="132" t="s">
        <v>36</v>
      </c>
      <c r="C106" s="91"/>
      <c r="D106" s="90"/>
      <c r="E106" s="181"/>
      <c r="F106" s="129"/>
    </row>
    <row r="107" spans="1:6" ht="13" x14ac:dyDescent="0.3">
      <c r="A107" s="126">
        <f t="shared" si="0"/>
        <v>8</v>
      </c>
      <c r="B107" s="132" t="s">
        <v>37</v>
      </c>
      <c r="C107" s="91"/>
      <c r="D107" s="90"/>
      <c r="E107" s="181">
        <v>334</v>
      </c>
      <c r="F107" s="129"/>
    </row>
    <row r="108" spans="1:6" ht="13" x14ac:dyDescent="0.3">
      <c r="A108" s="126">
        <f t="shared" si="0"/>
        <v>9</v>
      </c>
      <c r="B108" s="132" t="s">
        <v>38</v>
      </c>
      <c r="C108" s="91"/>
      <c r="D108" s="90"/>
      <c r="E108" s="181">
        <v>128</v>
      </c>
      <c r="F108" s="129"/>
    </row>
    <row r="109" spans="1:6" ht="13" x14ac:dyDescent="0.3">
      <c r="A109" s="126">
        <f t="shared" si="0"/>
        <v>10</v>
      </c>
      <c r="B109" s="132" t="s">
        <v>39</v>
      </c>
      <c r="C109" s="91"/>
      <c r="D109" s="90"/>
      <c r="E109" s="181">
        <v>156</v>
      </c>
      <c r="F109" s="129"/>
    </row>
    <row r="110" spans="1:6" ht="13" x14ac:dyDescent="0.3">
      <c r="A110" s="126">
        <f t="shared" si="0"/>
        <v>11</v>
      </c>
      <c r="B110" s="132" t="s">
        <v>40</v>
      </c>
      <c r="C110" s="91"/>
      <c r="D110" s="90"/>
      <c r="E110" s="181"/>
      <c r="F110" s="129"/>
    </row>
    <row r="111" spans="1:6" x14ac:dyDescent="0.25">
      <c r="A111" s="126">
        <f t="shared" si="0"/>
        <v>12</v>
      </c>
      <c r="B111" s="132" t="s">
        <v>41</v>
      </c>
      <c r="C111" s="91"/>
      <c r="D111" s="90"/>
      <c r="E111" s="181">
        <v>30</v>
      </c>
      <c r="F111" s="128"/>
    </row>
    <row r="112" spans="1:6" ht="13" x14ac:dyDescent="0.3">
      <c r="A112" s="126">
        <f t="shared" si="0"/>
        <v>13</v>
      </c>
      <c r="B112" s="132" t="s">
        <v>42</v>
      </c>
      <c r="C112" s="91"/>
      <c r="D112" s="90"/>
      <c r="E112" s="181">
        <v>412</v>
      </c>
      <c r="F112" s="129"/>
    </row>
    <row r="113" spans="1:6" ht="13" x14ac:dyDescent="0.3">
      <c r="A113" s="126">
        <f t="shared" si="0"/>
        <v>14</v>
      </c>
      <c r="B113" s="132" t="s">
        <v>43</v>
      </c>
      <c r="C113" s="91"/>
      <c r="D113" s="90"/>
      <c r="E113" s="182">
        <v>32</v>
      </c>
      <c r="F113" s="129"/>
    </row>
    <row r="114" spans="1:6" ht="13" x14ac:dyDescent="0.3">
      <c r="A114" s="126">
        <f t="shared" si="0"/>
        <v>15</v>
      </c>
      <c r="B114" s="132" t="s">
        <v>44</v>
      </c>
      <c r="C114" s="91"/>
      <c r="D114" s="90"/>
      <c r="E114" s="182"/>
      <c r="F114" s="129"/>
    </row>
    <row r="115" spans="1:6" ht="13" x14ac:dyDescent="0.3">
      <c r="A115" s="126">
        <f t="shared" si="0"/>
        <v>16</v>
      </c>
      <c r="B115" s="132" t="s">
        <v>45</v>
      </c>
      <c r="C115" s="91"/>
      <c r="D115" s="90"/>
      <c r="E115" s="181">
        <v>314</v>
      </c>
      <c r="F115" s="129"/>
    </row>
    <row r="116" spans="1:6" ht="13" x14ac:dyDescent="0.3">
      <c r="A116" s="126">
        <f t="shared" si="0"/>
        <v>17</v>
      </c>
      <c r="B116" s="132" t="s">
        <v>46</v>
      </c>
      <c r="C116" s="91"/>
      <c r="D116" s="90"/>
      <c r="E116" s="181"/>
      <c r="F116" s="129"/>
    </row>
    <row r="117" spans="1:6" ht="13" x14ac:dyDescent="0.3">
      <c r="A117" s="126">
        <f t="shared" si="0"/>
        <v>18</v>
      </c>
      <c r="B117" s="132" t="s">
        <v>258</v>
      </c>
      <c r="C117" s="91"/>
      <c r="D117" s="90"/>
      <c r="E117" s="182">
        <v>138</v>
      </c>
      <c r="F117" s="129"/>
    </row>
    <row r="118" spans="1:6" ht="13" x14ac:dyDescent="0.3">
      <c r="A118" s="126">
        <f t="shared" si="0"/>
        <v>19</v>
      </c>
      <c r="B118" s="132" t="s">
        <v>47</v>
      </c>
      <c r="C118" s="91"/>
      <c r="D118" s="90"/>
      <c r="E118" s="181">
        <v>412</v>
      </c>
      <c r="F118" s="129"/>
    </row>
    <row r="119" spans="1:6" ht="13" x14ac:dyDescent="0.3">
      <c r="A119" s="126">
        <f t="shared" si="0"/>
        <v>20</v>
      </c>
      <c r="B119" s="132" t="s">
        <v>48</v>
      </c>
      <c r="C119" s="91"/>
      <c r="D119" s="90"/>
      <c r="E119" s="181">
        <v>56</v>
      </c>
      <c r="F119" s="129"/>
    </row>
    <row r="120" spans="1:6" ht="13" x14ac:dyDescent="0.3">
      <c r="A120" s="126">
        <f t="shared" si="0"/>
        <v>21</v>
      </c>
      <c r="B120" s="132" t="s">
        <v>49</v>
      </c>
      <c r="C120" s="91"/>
      <c r="D120" s="90"/>
      <c r="E120" s="182">
        <v>92</v>
      </c>
      <c r="F120" s="129"/>
    </row>
    <row r="121" spans="1:6" ht="13" x14ac:dyDescent="0.3">
      <c r="A121" s="126">
        <f t="shared" si="0"/>
        <v>22</v>
      </c>
      <c r="B121" s="132" t="s">
        <v>50</v>
      </c>
      <c r="C121" s="91"/>
      <c r="D121" s="90"/>
      <c r="E121" s="181"/>
      <c r="F121" s="129"/>
    </row>
    <row r="122" spans="1:6" ht="13" x14ac:dyDescent="0.3">
      <c r="A122" s="126">
        <f t="shared" si="0"/>
        <v>23</v>
      </c>
      <c r="B122" s="132" t="s">
        <v>51</v>
      </c>
      <c r="C122" s="91"/>
      <c r="D122" s="90"/>
      <c r="E122" s="181">
        <v>46</v>
      </c>
      <c r="F122" s="129"/>
    </row>
    <row r="123" spans="1:6" ht="13" x14ac:dyDescent="0.3">
      <c r="A123" s="126">
        <f t="shared" si="0"/>
        <v>24</v>
      </c>
      <c r="B123" s="132" t="s">
        <v>52</v>
      </c>
      <c r="C123" s="91"/>
      <c r="D123" s="90"/>
      <c r="E123" s="181">
        <v>178</v>
      </c>
      <c r="F123" s="129"/>
    </row>
    <row r="124" spans="1:6" ht="13" x14ac:dyDescent="0.3">
      <c r="A124" s="126">
        <f t="shared" si="0"/>
        <v>25</v>
      </c>
      <c r="B124" s="132" t="s">
        <v>53</v>
      </c>
      <c r="C124" s="91"/>
      <c r="D124" s="90"/>
      <c r="E124" s="182"/>
      <c r="F124" s="129"/>
    </row>
    <row r="125" spans="1:6" ht="13" x14ac:dyDescent="0.3">
      <c r="A125" s="126">
        <f t="shared" si="0"/>
        <v>26</v>
      </c>
      <c r="B125" s="132" t="s">
        <v>54</v>
      </c>
      <c r="C125" s="91"/>
      <c r="D125" s="90"/>
      <c r="E125" s="181"/>
      <c r="F125" s="129"/>
    </row>
    <row r="126" spans="1:6" ht="13" x14ac:dyDescent="0.3">
      <c r="A126" s="126">
        <f t="shared" si="0"/>
        <v>27</v>
      </c>
      <c r="B126" s="132" t="s">
        <v>55</v>
      </c>
      <c r="C126" s="91"/>
      <c r="D126" s="90"/>
      <c r="E126" s="181">
        <v>140</v>
      </c>
      <c r="F126" s="129"/>
    </row>
    <row r="127" spans="1:6" ht="13" x14ac:dyDescent="0.3">
      <c r="A127" s="126">
        <f t="shared" si="0"/>
        <v>28</v>
      </c>
      <c r="B127" s="132" t="s">
        <v>56</v>
      </c>
      <c r="C127" s="91"/>
      <c r="D127" s="90"/>
      <c r="E127" s="181">
        <v>50</v>
      </c>
      <c r="F127" s="129"/>
    </row>
    <row r="128" spans="1:6" ht="13" x14ac:dyDescent="0.3">
      <c r="A128" s="126">
        <f t="shared" si="0"/>
        <v>29</v>
      </c>
      <c r="B128" s="132" t="s">
        <v>57</v>
      </c>
      <c r="C128" s="91"/>
      <c r="D128" s="90"/>
      <c r="E128" s="181"/>
      <c r="F128" s="129"/>
    </row>
    <row r="129" spans="1:6" ht="13" x14ac:dyDescent="0.3">
      <c r="A129" s="126">
        <f t="shared" si="0"/>
        <v>30</v>
      </c>
      <c r="B129" s="132" t="s">
        <v>58</v>
      </c>
      <c r="C129" s="91"/>
      <c r="D129" s="90"/>
      <c r="E129" s="181">
        <v>110</v>
      </c>
      <c r="F129" s="129"/>
    </row>
    <row r="130" spans="1:6" ht="13" x14ac:dyDescent="0.3">
      <c r="A130" s="126">
        <f t="shared" si="0"/>
        <v>31</v>
      </c>
      <c r="B130" s="132" t="s">
        <v>59</v>
      </c>
      <c r="C130" s="91"/>
      <c r="D130" s="90"/>
      <c r="E130" s="181">
        <v>66</v>
      </c>
      <c r="F130" s="129"/>
    </row>
    <row r="131" spans="1:6" ht="13" x14ac:dyDescent="0.3">
      <c r="A131" s="126">
        <f t="shared" si="0"/>
        <v>32</v>
      </c>
      <c r="B131" s="132" t="s">
        <v>60</v>
      </c>
      <c r="C131" s="91"/>
      <c r="D131" s="90"/>
      <c r="E131" s="181"/>
      <c r="F131" s="129"/>
    </row>
    <row r="132" spans="1:6" ht="13" x14ac:dyDescent="0.3">
      <c r="A132" s="126">
        <f t="shared" si="0"/>
        <v>33</v>
      </c>
      <c r="B132" s="132" t="s">
        <v>61</v>
      </c>
      <c r="C132" s="91"/>
      <c r="D132" s="90"/>
      <c r="E132" s="181">
        <v>62</v>
      </c>
      <c r="F132" s="129"/>
    </row>
    <row r="133" spans="1:6" ht="13" x14ac:dyDescent="0.3">
      <c r="A133" s="126">
        <f t="shared" si="0"/>
        <v>34</v>
      </c>
      <c r="B133" s="132" t="s">
        <v>62</v>
      </c>
      <c r="C133" s="91"/>
      <c r="D133" s="90"/>
      <c r="E133" s="182">
        <v>30</v>
      </c>
      <c r="F133" s="129"/>
    </row>
    <row r="134" spans="1:6" ht="13" x14ac:dyDescent="0.3">
      <c r="A134" s="126">
        <f t="shared" si="0"/>
        <v>35</v>
      </c>
      <c r="B134" s="132" t="s">
        <v>63</v>
      </c>
      <c r="C134" s="91"/>
      <c r="D134" s="90"/>
      <c r="E134" s="181">
        <v>694</v>
      </c>
      <c r="F134" s="129"/>
    </row>
    <row r="135" spans="1:6" ht="13" x14ac:dyDescent="0.3">
      <c r="A135" s="126">
        <f t="shared" si="0"/>
        <v>36</v>
      </c>
      <c r="B135" s="132" t="s">
        <v>64</v>
      </c>
      <c r="C135" s="91"/>
      <c r="D135" s="90"/>
      <c r="E135" s="181">
        <v>210</v>
      </c>
      <c r="F135" s="129"/>
    </row>
    <row r="136" spans="1:6" ht="13" x14ac:dyDescent="0.3">
      <c r="A136" s="126">
        <f t="shared" si="0"/>
        <v>37</v>
      </c>
      <c r="B136" s="132" t="s">
        <v>65</v>
      </c>
      <c r="C136" s="91"/>
      <c r="D136" s="90"/>
      <c r="E136" s="181">
        <v>22</v>
      </c>
      <c r="F136" s="129"/>
    </row>
    <row r="137" spans="1:6" ht="13" x14ac:dyDescent="0.3">
      <c r="A137" s="126">
        <f t="shared" si="0"/>
        <v>38</v>
      </c>
      <c r="B137" s="132" t="s">
        <v>66</v>
      </c>
      <c r="C137" s="91"/>
      <c r="D137" s="90"/>
      <c r="E137" s="181">
        <v>684</v>
      </c>
      <c r="F137" s="129"/>
    </row>
    <row r="138" spans="1:6" ht="13" x14ac:dyDescent="0.3">
      <c r="A138" s="126">
        <f t="shared" si="0"/>
        <v>39</v>
      </c>
      <c r="B138" s="132" t="s">
        <v>67</v>
      </c>
      <c r="C138" s="91"/>
      <c r="D138" s="90"/>
      <c r="E138" s="181"/>
      <c r="F138" s="129"/>
    </row>
    <row r="139" spans="1:6" ht="13" x14ac:dyDescent="0.3">
      <c r="A139" s="126">
        <f t="shared" si="0"/>
        <v>40</v>
      </c>
      <c r="B139" s="132" t="s">
        <v>68</v>
      </c>
      <c r="C139" s="91"/>
      <c r="D139" s="90"/>
      <c r="E139" s="181">
        <v>40</v>
      </c>
      <c r="F139" s="129"/>
    </row>
    <row r="140" spans="1:6" ht="13" x14ac:dyDescent="0.3">
      <c r="A140" s="126">
        <f t="shared" si="0"/>
        <v>41</v>
      </c>
      <c r="B140" s="132" t="s">
        <v>69</v>
      </c>
      <c r="C140" s="91"/>
      <c r="D140" s="90"/>
      <c r="E140" s="181"/>
      <c r="F140" s="129"/>
    </row>
    <row r="141" spans="1:6" ht="13" x14ac:dyDescent="0.3">
      <c r="A141" s="126">
        <f t="shared" si="0"/>
        <v>42</v>
      </c>
      <c r="B141" s="132" t="s">
        <v>70</v>
      </c>
      <c r="C141" s="91"/>
      <c r="D141" s="90"/>
      <c r="E141" s="181">
        <v>306</v>
      </c>
      <c r="F141" s="129"/>
    </row>
    <row r="142" spans="1:6" ht="13" x14ac:dyDescent="0.3">
      <c r="A142" s="126">
        <f t="shared" si="0"/>
        <v>43</v>
      </c>
      <c r="B142" s="132" t="s">
        <v>71</v>
      </c>
      <c r="C142" s="91"/>
      <c r="D142" s="90"/>
      <c r="E142" s="181"/>
      <c r="F142" s="129"/>
    </row>
    <row r="143" spans="1:6" ht="13" x14ac:dyDescent="0.3">
      <c r="A143" s="126">
        <f t="shared" si="0"/>
        <v>44</v>
      </c>
      <c r="B143" s="132" t="s">
        <v>72</v>
      </c>
      <c r="C143" s="91"/>
      <c r="D143" s="90"/>
      <c r="E143" s="181"/>
      <c r="F143" s="129"/>
    </row>
    <row r="144" spans="1:6" ht="13" x14ac:dyDescent="0.3">
      <c r="A144" s="126">
        <f t="shared" si="0"/>
        <v>45</v>
      </c>
      <c r="B144" s="132" t="s">
        <v>73</v>
      </c>
      <c r="C144" s="91"/>
      <c r="D144" s="90"/>
      <c r="E144" s="181"/>
      <c r="F144" s="129"/>
    </row>
    <row r="145" spans="1:6" ht="13" x14ac:dyDescent="0.3">
      <c r="A145" s="126">
        <f t="shared" si="0"/>
        <v>46</v>
      </c>
      <c r="B145" s="132" t="s">
        <v>74</v>
      </c>
      <c r="C145" s="91"/>
      <c r="D145" s="90"/>
      <c r="E145" s="181">
        <v>116</v>
      </c>
      <c r="F145" s="129"/>
    </row>
    <row r="146" spans="1:6" ht="13" x14ac:dyDescent="0.3">
      <c r="A146" s="126">
        <f t="shared" si="0"/>
        <v>47</v>
      </c>
      <c r="B146" s="132" t="s">
        <v>75</v>
      </c>
      <c r="C146" s="91"/>
      <c r="D146" s="90"/>
      <c r="E146" s="181">
        <v>52</v>
      </c>
      <c r="F146" s="129"/>
    </row>
    <row r="147" spans="1:6" ht="13" x14ac:dyDescent="0.3">
      <c r="A147" s="126">
        <f t="shared" si="0"/>
        <v>48</v>
      </c>
      <c r="B147" s="132" t="s">
        <v>76</v>
      </c>
      <c r="C147" s="91"/>
      <c r="D147" s="90"/>
      <c r="E147" s="181">
        <v>30</v>
      </c>
      <c r="F147" s="129"/>
    </row>
    <row r="148" spans="1:6" ht="13" x14ac:dyDescent="0.3">
      <c r="A148" s="126">
        <f t="shared" si="0"/>
        <v>49</v>
      </c>
      <c r="B148" s="132" t="s">
        <v>77</v>
      </c>
      <c r="C148" s="91"/>
      <c r="D148" s="90"/>
      <c r="E148" s="182"/>
      <c r="F148" s="129"/>
    </row>
    <row r="149" spans="1:6" ht="13" x14ac:dyDescent="0.3">
      <c r="A149" s="126">
        <f t="shared" si="0"/>
        <v>50</v>
      </c>
      <c r="B149" s="132" t="s">
        <v>78</v>
      </c>
      <c r="C149" s="91"/>
      <c r="D149" s="90"/>
      <c r="E149" s="181"/>
      <c r="F149" s="129"/>
    </row>
    <row r="150" spans="1:6" ht="13" x14ac:dyDescent="0.3">
      <c r="A150" s="126">
        <f t="shared" si="0"/>
        <v>51</v>
      </c>
      <c r="B150" s="132" t="s">
        <v>79</v>
      </c>
      <c r="C150" s="91"/>
      <c r="D150" s="90"/>
      <c r="E150" s="181"/>
      <c r="F150" s="129"/>
    </row>
    <row r="151" spans="1:6" ht="13" x14ac:dyDescent="0.3">
      <c r="A151" s="126">
        <f t="shared" si="0"/>
        <v>52</v>
      </c>
      <c r="B151" s="132" t="s">
        <v>80</v>
      </c>
      <c r="C151" s="91"/>
      <c r="D151" s="90"/>
      <c r="E151" s="181">
        <v>140</v>
      </c>
      <c r="F151" s="129"/>
    </row>
    <row r="152" spans="1:6" ht="13" x14ac:dyDescent="0.3">
      <c r="A152" s="126">
        <f t="shared" si="0"/>
        <v>53</v>
      </c>
      <c r="B152" s="132" t="s">
        <v>245</v>
      </c>
      <c r="C152" s="91"/>
      <c r="D152" s="90"/>
      <c r="E152" s="182"/>
      <c r="F152" s="129"/>
    </row>
    <row r="153" spans="1:6" ht="13" x14ac:dyDescent="0.3">
      <c r="A153" s="126">
        <f t="shared" si="0"/>
        <v>54</v>
      </c>
      <c r="B153" s="132" t="s">
        <v>81</v>
      </c>
      <c r="C153" s="91"/>
      <c r="D153" s="90"/>
      <c r="E153" s="181">
        <v>62</v>
      </c>
      <c r="F153" s="129"/>
    </row>
    <row r="154" spans="1:6" ht="13" x14ac:dyDescent="0.3">
      <c r="A154" s="126">
        <f t="shared" si="0"/>
        <v>55</v>
      </c>
      <c r="B154" s="132" t="s">
        <v>82</v>
      </c>
      <c r="C154" s="91"/>
      <c r="D154" s="90"/>
      <c r="E154" s="181">
        <v>604</v>
      </c>
      <c r="F154" s="129"/>
    </row>
    <row r="155" spans="1:6" ht="13" x14ac:dyDescent="0.3">
      <c r="A155" s="126">
        <f t="shared" si="0"/>
        <v>56</v>
      </c>
      <c r="B155" s="132" t="s">
        <v>83</v>
      </c>
      <c r="C155" s="91"/>
      <c r="D155" s="90"/>
      <c r="E155" s="181">
        <v>100</v>
      </c>
      <c r="F155" s="129"/>
    </row>
    <row r="156" spans="1:6" ht="13" x14ac:dyDescent="0.3">
      <c r="A156" s="126">
        <f t="shared" si="0"/>
        <v>57</v>
      </c>
      <c r="B156" s="132" t="s">
        <v>84</v>
      </c>
      <c r="C156" s="91"/>
      <c r="D156" s="90"/>
      <c r="E156" s="181">
        <v>114</v>
      </c>
      <c r="F156" s="129"/>
    </row>
    <row r="157" spans="1:6" ht="13" x14ac:dyDescent="0.3">
      <c r="A157" s="126">
        <f t="shared" si="0"/>
        <v>58</v>
      </c>
      <c r="B157" s="132" t="s">
        <v>246</v>
      </c>
      <c r="C157" s="91"/>
      <c r="D157" s="90"/>
      <c r="E157" s="182"/>
      <c r="F157" s="129"/>
    </row>
    <row r="158" spans="1:6" ht="13" x14ac:dyDescent="0.3">
      <c r="A158" s="126">
        <f t="shared" si="0"/>
        <v>59</v>
      </c>
      <c r="B158" s="132" t="s">
        <v>85</v>
      </c>
      <c r="C158" s="91"/>
      <c r="D158" s="90"/>
      <c r="E158" s="181">
        <v>64</v>
      </c>
      <c r="F158" s="129"/>
    </row>
    <row r="159" spans="1:6" ht="13" x14ac:dyDescent="0.3">
      <c r="A159" s="126">
        <f t="shared" si="0"/>
        <v>60</v>
      </c>
      <c r="B159" s="132" t="s">
        <v>86</v>
      </c>
      <c r="C159" s="91"/>
      <c r="D159" s="90"/>
      <c r="E159" s="181"/>
      <c r="F159" s="129"/>
    </row>
    <row r="160" spans="1:6" ht="13" x14ac:dyDescent="0.3">
      <c r="A160" s="126">
        <f t="shared" si="0"/>
        <v>61</v>
      </c>
      <c r="B160" s="132" t="s">
        <v>87</v>
      </c>
      <c r="C160" s="91"/>
      <c r="D160" s="90"/>
      <c r="E160" s="181">
        <v>78</v>
      </c>
      <c r="F160" s="129"/>
    </row>
    <row r="161" spans="1:6" ht="13" x14ac:dyDescent="0.3">
      <c r="A161" s="126">
        <f t="shared" si="0"/>
        <v>62</v>
      </c>
      <c r="B161" s="132" t="s">
        <v>88</v>
      </c>
      <c r="C161" s="91"/>
      <c r="D161" s="90"/>
      <c r="E161" s="181">
        <v>232</v>
      </c>
      <c r="F161" s="129"/>
    </row>
    <row r="162" spans="1:6" ht="13" x14ac:dyDescent="0.3">
      <c r="A162" s="126">
        <f t="shared" si="0"/>
        <v>63</v>
      </c>
      <c r="B162" s="132" t="s">
        <v>89</v>
      </c>
      <c r="C162" s="91"/>
      <c r="D162" s="90"/>
      <c r="E162" s="181"/>
      <c r="F162" s="129"/>
    </row>
    <row r="163" spans="1:6" ht="13" x14ac:dyDescent="0.3">
      <c r="A163" s="126">
        <f t="shared" si="0"/>
        <v>64</v>
      </c>
      <c r="B163" s="132" t="s">
        <v>90</v>
      </c>
      <c r="C163" s="91"/>
      <c r="D163" s="90"/>
      <c r="E163" s="181">
        <v>50</v>
      </c>
      <c r="F163" s="129"/>
    </row>
    <row r="164" spans="1:6" ht="13" x14ac:dyDescent="0.3">
      <c r="A164" s="126">
        <f t="shared" si="0"/>
        <v>65</v>
      </c>
      <c r="B164" s="132" t="s">
        <v>91</v>
      </c>
      <c r="C164" s="91"/>
      <c r="D164" s="90"/>
      <c r="E164" s="181">
        <v>210</v>
      </c>
      <c r="F164" s="129"/>
    </row>
    <row r="165" spans="1:6" ht="13" x14ac:dyDescent="0.3">
      <c r="A165" s="126">
        <f t="shared" si="0"/>
        <v>66</v>
      </c>
      <c r="B165" s="132" t="s">
        <v>92</v>
      </c>
      <c r="C165" s="91"/>
      <c r="D165" s="90"/>
      <c r="E165" s="181">
        <v>746</v>
      </c>
      <c r="F165" s="129"/>
    </row>
    <row r="166" spans="1:6" ht="13" x14ac:dyDescent="0.3">
      <c r="A166" s="126">
        <f t="shared" ref="A166:A210" si="1">A165+1</f>
        <v>67</v>
      </c>
      <c r="B166" s="132" t="s">
        <v>93</v>
      </c>
      <c r="C166" s="91"/>
      <c r="D166" s="90"/>
      <c r="E166" s="181">
        <v>946</v>
      </c>
      <c r="F166" s="129"/>
    </row>
    <row r="167" spans="1:6" ht="13" x14ac:dyDescent="0.3">
      <c r="A167" s="126">
        <f t="shared" si="1"/>
        <v>68</v>
      </c>
      <c r="B167" s="132" t="s">
        <v>94</v>
      </c>
      <c r="C167" s="91"/>
      <c r="D167" s="90"/>
      <c r="E167" s="181">
        <v>58</v>
      </c>
      <c r="F167" s="129"/>
    </row>
    <row r="168" spans="1:6" ht="13" x14ac:dyDescent="0.3">
      <c r="A168" s="126">
        <f t="shared" si="1"/>
        <v>69</v>
      </c>
      <c r="B168" s="132" t="s">
        <v>247</v>
      </c>
      <c r="C168" s="91"/>
      <c r="D168" s="90"/>
      <c r="E168" s="182">
        <v>8</v>
      </c>
      <c r="F168" s="129"/>
    </row>
    <row r="169" spans="1:6" ht="13" x14ac:dyDescent="0.3">
      <c r="A169" s="126">
        <f t="shared" si="1"/>
        <v>70</v>
      </c>
      <c r="B169" s="132" t="s">
        <v>248</v>
      </c>
      <c r="C169" s="91"/>
      <c r="D169" s="90"/>
      <c r="E169" s="182">
        <v>112</v>
      </c>
      <c r="F169" s="129"/>
    </row>
    <row r="170" spans="1:6" ht="13" x14ac:dyDescent="0.3">
      <c r="A170" s="126">
        <f t="shared" si="1"/>
        <v>71</v>
      </c>
      <c r="B170" s="132" t="s">
        <v>249</v>
      </c>
      <c r="C170" s="91"/>
      <c r="D170" s="90"/>
      <c r="E170" s="182">
        <v>64</v>
      </c>
      <c r="F170" s="129"/>
    </row>
    <row r="171" spans="1:6" ht="13" x14ac:dyDescent="0.3">
      <c r="A171" s="126">
        <f t="shared" si="1"/>
        <v>72</v>
      </c>
      <c r="B171" s="132" t="s">
        <v>95</v>
      </c>
      <c r="C171" s="91"/>
      <c r="D171" s="90"/>
      <c r="E171" s="181"/>
      <c r="F171" s="129"/>
    </row>
    <row r="172" spans="1:6" ht="13" x14ac:dyDescent="0.3">
      <c r="A172" s="126">
        <f t="shared" si="1"/>
        <v>73</v>
      </c>
      <c r="B172" s="132" t="s">
        <v>96</v>
      </c>
      <c r="C172" s="91"/>
      <c r="D172" s="90"/>
      <c r="E172" s="182">
        <v>76</v>
      </c>
      <c r="F172" s="129"/>
    </row>
    <row r="173" spans="1:6" ht="13" x14ac:dyDescent="0.3">
      <c r="A173" s="126">
        <f t="shared" si="1"/>
        <v>74</v>
      </c>
      <c r="B173" s="132" t="s">
        <v>97</v>
      </c>
      <c r="C173" s="91"/>
      <c r="D173" s="90"/>
      <c r="E173" s="182"/>
      <c r="F173" s="129"/>
    </row>
    <row r="174" spans="1:6" ht="13" x14ac:dyDescent="0.3">
      <c r="A174" s="126">
        <f t="shared" si="1"/>
        <v>75</v>
      </c>
      <c r="B174" s="132" t="s">
        <v>250</v>
      </c>
      <c r="C174" s="91"/>
      <c r="D174" s="90"/>
      <c r="E174" s="182"/>
      <c r="F174" s="129"/>
    </row>
    <row r="175" spans="1:6" ht="13" x14ac:dyDescent="0.3">
      <c r="A175" s="126">
        <f t="shared" si="1"/>
        <v>76</v>
      </c>
      <c r="B175" s="132" t="s">
        <v>98</v>
      </c>
      <c r="C175" s="91"/>
      <c r="D175" s="90"/>
      <c r="E175" s="181"/>
      <c r="F175" s="129"/>
    </row>
    <row r="176" spans="1:6" ht="13" x14ac:dyDescent="0.3">
      <c r="A176" s="126">
        <f t="shared" si="1"/>
        <v>77</v>
      </c>
      <c r="B176" s="132" t="s">
        <v>251</v>
      </c>
      <c r="C176" s="91"/>
      <c r="D176" s="90"/>
      <c r="E176" s="182">
        <v>116</v>
      </c>
      <c r="F176" s="129"/>
    </row>
    <row r="177" spans="1:6" ht="13" x14ac:dyDescent="0.3">
      <c r="A177" s="126">
        <f t="shared" si="1"/>
        <v>78</v>
      </c>
      <c r="B177" s="132" t="s">
        <v>99</v>
      </c>
      <c r="C177" s="91"/>
      <c r="D177" s="90"/>
      <c r="E177" s="181"/>
      <c r="F177" s="129"/>
    </row>
    <row r="178" spans="1:6" ht="13" x14ac:dyDescent="0.3">
      <c r="A178" s="126">
        <f t="shared" si="1"/>
        <v>79</v>
      </c>
      <c r="B178" s="132" t="s">
        <v>100</v>
      </c>
      <c r="C178" s="91"/>
      <c r="D178" s="90"/>
      <c r="E178" s="181"/>
      <c r="F178" s="129"/>
    </row>
    <row r="179" spans="1:6" ht="13" x14ac:dyDescent="0.3">
      <c r="A179" s="126">
        <f t="shared" si="1"/>
        <v>80</v>
      </c>
      <c r="B179" s="132" t="s">
        <v>101</v>
      </c>
      <c r="C179" s="91"/>
      <c r="D179" s="90"/>
      <c r="E179" s="181"/>
      <c r="F179" s="129"/>
    </row>
    <row r="180" spans="1:6" ht="13" x14ac:dyDescent="0.3">
      <c r="A180" s="126">
        <f t="shared" si="1"/>
        <v>81</v>
      </c>
      <c r="B180" s="132" t="s">
        <v>102</v>
      </c>
      <c r="C180" s="91"/>
      <c r="D180" s="90"/>
      <c r="E180" s="181"/>
      <c r="F180" s="129"/>
    </row>
    <row r="181" spans="1:6" ht="13" x14ac:dyDescent="0.3">
      <c r="A181" s="126">
        <f t="shared" si="1"/>
        <v>82</v>
      </c>
      <c r="B181" s="132" t="s">
        <v>103</v>
      </c>
      <c r="C181" s="91"/>
      <c r="D181" s="90"/>
      <c r="E181" s="181"/>
      <c r="F181" s="129"/>
    </row>
    <row r="182" spans="1:6" ht="13" x14ac:dyDescent="0.3">
      <c r="A182" s="126">
        <f t="shared" si="1"/>
        <v>83</v>
      </c>
      <c r="B182" s="132" t="s">
        <v>104</v>
      </c>
      <c r="C182" s="91"/>
      <c r="D182" s="90"/>
      <c r="E182" s="181"/>
      <c r="F182" s="129"/>
    </row>
    <row r="183" spans="1:6" ht="13" x14ac:dyDescent="0.3">
      <c r="A183" s="126">
        <f t="shared" si="1"/>
        <v>84</v>
      </c>
      <c r="B183" s="132" t="s">
        <v>105</v>
      </c>
      <c r="C183" s="91"/>
      <c r="D183" s="90"/>
      <c r="E183" s="181">
        <v>352</v>
      </c>
      <c r="F183" s="129"/>
    </row>
    <row r="184" spans="1:6" ht="13" x14ac:dyDescent="0.3">
      <c r="A184" s="126">
        <f t="shared" si="1"/>
        <v>85</v>
      </c>
      <c r="B184" s="132" t="s">
        <v>252</v>
      </c>
      <c r="C184" s="91"/>
      <c r="D184" s="90"/>
      <c r="E184" s="182"/>
      <c r="F184" s="129"/>
    </row>
    <row r="185" spans="1:6" ht="13" x14ac:dyDescent="0.3">
      <c r="A185" s="126">
        <f t="shared" si="1"/>
        <v>86</v>
      </c>
      <c r="B185" s="132" t="s">
        <v>106</v>
      </c>
      <c r="C185" s="91"/>
      <c r="D185" s="90"/>
      <c r="E185" s="182"/>
      <c r="F185" s="129"/>
    </row>
    <row r="186" spans="1:6" ht="13" x14ac:dyDescent="0.3">
      <c r="A186" s="126">
        <f t="shared" si="1"/>
        <v>87</v>
      </c>
      <c r="B186" s="132" t="s">
        <v>107</v>
      </c>
      <c r="C186" s="91"/>
      <c r="D186" s="90"/>
      <c r="E186" s="181">
        <v>28</v>
      </c>
      <c r="F186" s="129"/>
    </row>
    <row r="187" spans="1:6" ht="13" x14ac:dyDescent="0.3">
      <c r="A187" s="126">
        <f t="shared" si="1"/>
        <v>88</v>
      </c>
      <c r="B187" s="132" t="s">
        <v>108</v>
      </c>
      <c r="C187" s="91"/>
      <c r="D187" s="90"/>
      <c r="E187" s="181"/>
      <c r="F187" s="129"/>
    </row>
    <row r="188" spans="1:6" ht="13" x14ac:dyDescent="0.3">
      <c r="A188" s="126">
        <f t="shared" si="1"/>
        <v>89</v>
      </c>
      <c r="B188" s="132" t="s">
        <v>109</v>
      </c>
      <c r="C188" s="91"/>
      <c r="D188" s="90"/>
      <c r="E188" s="182"/>
      <c r="F188" s="129"/>
    </row>
    <row r="189" spans="1:6" ht="13" x14ac:dyDescent="0.3">
      <c r="A189" s="126">
        <f t="shared" si="1"/>
        <v>90</v>
      </c>
      <c r="B189" s="132" t="s">
        <v>110</v>
      </c>
      <c r="C189" s="91"/>
      <c r="D189" s="90"/>
      <c r="E189" s="181">
        <v>40</v>
      </c>
      <c r="F189" s="129"/>
    </row>
    <row r="190" spans="1:6" ht="13" x14ac:dyDescent="0.3">
      <c r="A190" s="126">
        <f t="shared" si="1"/>
        <v>91</v>
      </c>
      <c r="B190" s="132" t="s">
        <v>111</v>
      </c>
      <c r="C190" s="91"/>
      <c r="D190" s="90"/>
      <c r="E190" s="181">
        <v>58</v>
      </c>
      <c r="F190" s="129"/>
    </row>
    <row r="191" spans="1:6" ht="13" x14ac:dyDescent="0.3">
      <c r="A191" s="126">
        <f t="shared" si="1"/>
        <v>92</v>
      </c>
      <c r="B191" s="132" t="s">
        <v>112</v>
      </c>
      <c r="C191" s="91"/>
      <c r="D191" s="90"/>
      <c r="E191" s="182"/>
      <c r="F191" s="129"/>
    </row>
    <row r="192" spans="1:6" ht="13" x14ac:dyDescent="0.3">
      <c r="A192" s="126">
        <f t="shared" si="1"/>
        <v>93</v>
      </c>
      <c r="B192" s="132" t="s">
        <v>253</v>
      </c>
      <c r="C192" s="91"/>
      <c r="D192" s="90"/>
      <c r="E192" s="182"/>
      <c r="F192" s="129"/>
    </row>
    <row r="193" spans="1:6" ht="13" x14ac:dyDescent="0.3">
      <c r="A193" s="126">
        <f t="shared" si="1"/>
        <v>94</v>
      </c>
      <c r="B193" s="132" t="s">
        <v>113</v>
      </c>
      <c r="C193" s="91"/>
      <c r="D193" s="90"/>
      <c r="E193" s="181">
        <v>22</v>
      </c>
      <c r="F193" s="129"/>
    </row>
    <row r="194" spans="1:6" ht="13" x14ac:dyDescent="0.3">
      <c r="A194" s="126">
        <f t="shared" si="1"/>
        <v>95</v>
      </c>
      <c r="B194" s="132" t="s">
        <v>114</v>
      </c>
      <c r="C194" s="91"/>
      <c r="D194" s="90"/>
      <c r="E194" s="181"/>
      <c r="F194" s="129"/>
    </row>
    <row r="195" spans="1:6" ht="13" x14ac:dyDescent="0.3">
      <c r="A195" s="126">
        <f t="shared" si="1"/>
        <v>96</v>
      </c>
      <c r="B195" s="132" t="s">
        <v>115</v>
      </c>
      <c r="C195" s="91"/>
      <c r="D195" s="90"/>
      <c r="E195" s="181">
        <v>182</v>
      </c>
      <c r="F195" s="129"/>
    </row>
    <row r="196" spans="1:6" ht="13" x14ac:dyDescent="0.3">
      <c r="A196" s="126">
        <f t="shared" si="1"/>
        <v>97</v>
      </c>
      <c r="B196" s="132" t="s">
        <v>116</v>
      </c>
      <c r="C196" s="91"/>
      <c r="D196" s="90"/>
      <c r="E196" s="182">
        <v>6</v>
      </c>
      <c r="F196" s="129"/>
    </row>
    <row r="197" spans="1:6" ht="13" x14ac:dyDescent="0.3">
      <c r="A197" s="126">
        <f t="shared" si="1"/>
        <v>98</v>
      </c>
      <c r="B197" s="132" t="s">
        <v>117</v>
      </c>
      <c r="C197" s="91"/>
      <c r="D197" s="90"/>
      <c r="E197" s="181">
        <v>290</v>
      </c>
      <c r="F197" s="129"/>
    </row>
    <row r="198" spans="1:6" ht="13" x14ac:dyDescent="0.3">
      <c r="A198" s="126">
        <f t="shared" si="1"/>
        <v>99</v>
      </c>
      <c r="B198" s="132" t="s">
        <v>254</v>
      </c>
      <c r="C198" s="91"/>
      <c r="D198" s="90"/>
      <c r="E198" s="182"/>
      <c r="F198" s="129"/>
    </row>
    <row r="199" spans="1:6" ht="13" x14ac:dyDescent="0.3">
      <c r="A199" s="126">
        <f t="shared" si="1"/>
        <v>100</v>
      </c>
      <c r="B199" s="132" t="s">
        <v>118</v>
      </c>
      <c r="C199" s="91"/>
      <c r="D199" s="90"/>
      <c r="E199" s="181">
        <v>44</v>
      </c>
      <c r="F199" s="129"/>
    </row>
    <row r="200" spans="1:6" ht="13" x14ac:dyDescent="0.3">
      <c r="A200" s="126">
        <f t="shared" si="1"/>
        <v>101</v>
      </c>
      <c r="B200" s="132" t="s">
        <v>255</v>
      </c>
      <c r="C200" s="91"/>
      <c r="D200" s="90"/>
      <c r="E200" s="182">
        <v>16</v>
      </c>
      <c r="F200" s="129"/>
    </row>
    <row r="201" spans="1:6" ht="13" x14ac:dyDescent="0.3">
      <c r="A201" s="126">
        <f t="shared" si="1"/>
        <v>102</v>
      </c>
      <c r="B201" s="132" t="s">
        <v>256</v>
      </c>
      <c r="C201" s="91"/>
      <c r="D201" s="90"/>
      <c r="E201" s="182">
        <v>48</v>
      </c>
      <c r="F201" s="129"/>
    </row>
    <row r="202" spans="1:6" x14ac:dyDescent="0.25">
      <c r="A202" s="126">
        <f t="shared" si="1"/>
        <v>103</v>
      </c>
      <c r="B202" s="132" t="s">
        <v>119</v>
      </c>
      <c r="C202" s="91"/>
      <c r="D202" s="90"/>
      <c r="E202" s="181">
        <v>246</v>
      </c>
      <c r="F202" s="128"/>
    </row>
    <row r="203" spans="1:6" x14ac:dyDescent="0.25">
      <c r="A203" s="126">
        <f t="shared" si="1"/>
        <v>104</v>
      </c>
      <c r="B203" s="132" t="s">
        <v>120</v>
      </c>
      <c r="C203" s="91"/>
      <c r="D203" s="90"/>
      <c r="E203" s="182"/>
      <c r="F203" s="128"/>
    </row>
    <row r="204" spans="1:6" ht="13" x14ac:dyDescent="0.3">
      <c r="A204" s="126">
        <f t="shared" si="1"/>
        <v>105</v>
      </c>
      <c r="B204" s="132" t="s">
        <v>121</v>
      </c>
      <c r="C204" s="91"/>
      <c r="D204" s="90"/>
      <c r="E204" s="182"/>
      <c r="F204" s="129"/>
    </row>
    <row r="205" spans="1:6" ht="13" x14ac:dyDescent="0.3">
      <c r="A205" s="126">
        <f t="shared" si="1"/>
        <v>106</v>
      </c>
      <c r="B205" s="132" t="s">
        <v>122</v>
      </c>
      <c r="C205" s="91"/>
      <c r="D205" s="90"/>
      <c r="E205" s="182"/>
      <c r="F205" s="129"/>
    </row>
    <row r="206" spans="1:6" ht="13" x14ac:dyDescent="0.3">
      <c r="A206" s="126">
        <f t="shared" si="1"/>
        <v>107</v>
      </c>
      <c r="B206" s="132" t="s">
        <v>123</v>
      </c>
      <c r="C206" s="91"/>
      <c r="D206" s="90"/>
      <c r="E206" s="181"/>
      <c r="F206" s="129"/>
    </row>
    <row r="207" spans="1:6" ht="13" x14ac:dyDescent="0.3">
      <c r="A207" s="126">
        <f t="shared" si="1"/>
        <v>108</v>
      </c>
      <c r="B207" s="132" t="s">
        <v>124</v>
      </c>
      <c r="C207" s="91"/>
      <c r="D207" s="90"/>
      <c r="E207" s="181">
        <v>784</v>
      </c>
      <c r="F207" s="129"/>
    </row>
    <row r="208" spans="1:6" ht="13" x14ac:dyDescent="0.3">
      <c r="A208" s="126">
        <f t="shared" si="1"/>
        <v>109</v>
      </c>
      <c r="B208" s="132" t="s">
        <v>125</v>
      </c>
      <c r="C208" s="91"/>
      <c r="D208" s="90"/>
      <c r="E208" s="181"/>
      <c r="F208" s="129"/>
    </row>
    <row r="209" spans="1:6" ht="13" x14ac:dyDescent="0.3">
      <c r="A209" s="126">
        <f t="shared" si="1"/>
        <v>110</v>
      </c>
      <c r="B209" s="132" t="s">
        <v>126</v>
      </c>
      <c r="C209" s="91"/>
      <c r="D209" s="90"/>
      <c r="E209" s="181">
        <v>448</v>
      </c>
      <c r="F209" s="129"/>
    </row>
    <row r="210" spans="1:6" ht="13" x14ac:dyDescent="0.3">
      <c r="A210" s="126">
        <f t="shared" si="1"/>
        <v>111</v>
      </c>
      <c r="B210" s="132" t="s">
        <v>257</v>
      </c>
      <c r="C210" s="91"/>
      <c r="D210" s="90"/>
      <c r="E210" s="183">
        <v>42</v>
      </c>
      <c r="F210" s="129"/>
    </row>
    <row r="211" spans="1:6" ht="13" x14ac:dyDescent="0.3">
      <c r="A211" s="27"/>
      <c r="B211" s="89"/>
      <c r="C211" s="93">
        <f>SUM(C100:C210)</f>
        <v>0</v>
      </c>
      <c r="D211" s="93">
        <f>SUM(C100:C210)</f>
        <v>0</v>
      </c>
      <c r="E211" s="93">
        <f>SUM(E100:E210)</f>
        <v>12756</v>
      </c>
      <c r="F211" s="127"/>
    </row>
  </sheetData>
  <sheetProtection algorithmName="SHA-512" hashValue="le97XeMiLvfOw7szg37nroV2jAH/MX62DbHDKnHFEZ3b2/RqRKGXTg4LUHUre/cdehq1tBoY7+dRcA5UgwKJlQ==" saltValue="UE+gnAxx68KUZY1HIGP9GQ==" spinCount="100000" sheet="1" objects="1" scenarios="1"/>
  <mergeCells count="19">
    <mergeCell ref="B15:F15"/>
    <mergeCell ref="B16:F16"/>
    <mergeCell ref="A1:F1"/>
    <mergeCell ref="B12:F12"/>
    <mergeCell ref="B14:F14"/>
    <mergeCell ref="B63:F63"/>
    <mergeCell ref="B64:F64"/>
    <mergeCell ref="A42:A43"/>
    <mergeCell ref="B19:C19"/>
    <mergeCell ref="E19:F19"/>
    <mergeCell ref="B37:C37"/>
    <mergeCell ref="E37:F37"/>
    <mergeCell ref="A19:A20"/>
    <mergeCell ref="B38:F38"/>
    <mergeCell ref="B39:F39"/>
    <mergeCell ref="B62:C62"/>
    <mergeCell ref="E62:F62"/>
    <mergeCell ref="B42:C42"/>
    <mergeCell ref="E42:F42"/>
  </mergeCells>
  <phoneticPr fontId="0" type="noConversion"/>
  <dataValidations count="4">
    <dataValidation allowBlank="1" showInputMessage="1" showErrorMessage="1" prompt="Only  special education students who receive their entire instructional program in an inclusive environment should be listed in this cell." sqref="E57:F57 B57:C57 B33:C33 E29:F29 B29:C29 B23:C23 E23:F23 E33:F33 B46:C46 E46:F46 B53:C53 E53:F53"/>
    <dataValidation allowBlank="1" showErrorMessage="1" prompt="Only  special education students who receive their entire instructional program in an inclusive environment should be listed in this cell." sqref="B58:F59 B34:F34"/>
    <dataValidation allowBlank="1" showInputMessage="1" showErrorMessage="1" prompt="Only children who are funded in part by the federal Head Start program should be counted in this cell. Expanded Head Start children, who receive no federal Head Start dollars, should be listed under &quot;Other Contracted Community Provider Programs&quot; below." sqref="E52:F52 B52:C52"/>
    <dataValidation type="list" allowBlank="1" showInputMessage="1" showErrorMessage="1" error="Please select a district from the drop-down list." sqref="B12:F12">
      <formula1>$B$100:$B$210</formula1>
    </dataValidation>
  </dataValidations>
  <printOptions horizontalCentered="1"/>
  <pageMargins left="0.5" right="0.5" top="0.5" bottom="0.75" header="0.5" footer="0.5"/>
  <pageSetup scale="78" orientation="portrait" blackAndWhite="1" r:id="rId1"/>
  <headerFooter alignWithMargins="0">
    <oddFooter>&amp;RLast modified on &amp;D, &amp;T</oddFooter>
  </headerFooter>
  <rowBreaks count="1" manualBreakCount="1">
    <brk id="4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opLeftCell="A4" zoomScaleNormal="100" workbookViewId="0">
      <selection activeCell="K32" sqref="K32"/>
    </sheetView>
  </sheetViews>
  <sheetFormatPr defaultColWidth="9.1796875" defaultRowHeight="12.5" x14ac:dyDescent="0.25"/>
  <cols>
    <col min="1" max="2" width="30.7265625" style="28" customWidth="1"/>
    <col min="3" max="8" width="12.7265625" style="28" customWidth="1"/>
    <col min="9" max="16384" width="9.1796875" style="28"/>
  </cols>
  <sheetData>
    <row r="1" spans="1:17" ht="23.5" thickBot="1" x14ac:dyDescent="0.55000000000000004">
      <c r="A1" s="289" t="s">
        <v>202</v>
      </c>
      <c r="B1" s="290"/>
      <c r="C1" s="290"/>
      <c r="D1" s="290"/>
      <c r="E1" s="290"/>
      <c r="F1" s="290"/>
      <c r="G1" s="290"/>
      <c r="H1" s="291"/>
    </row>
    <row r="3" spans="1:17" s="29" customFormat="1" ht="13" x14ac:dyDescent="0.3">
      <c r="A3" s="41" t="s">
        <v>2</v>
      </c>
      <c r="B3" s="295" t="s">
        <v>322</v>
      </c>
      <c r="C3" s="296"/>
      <c r="D3" s="53"/>
      <c r="E3" s="300"/>
      <c r="F3" s="300"/>
      <c r="G3" s="6"/>
      <c r="H3" s="6"/>
      <c r="I3" s="6"/>
      <c r="J3" s="6"/>
      <c r="K3" s="6"/>
      <c r="L3" s="6"/>
      <c r="M3" s="6"/>
      <c r="N3" s="6"/>
      <c r="O3" s="6"/>
      <c r="P3" s="40"/>
      <c r="Q3" s="40"/>
    </row>
    <row r="12" spans="1:17" ht="25.5" customHeight="1" x14ac:dyDescent="0.3">
      <c r="A12" s="54"/>
      <c r="B12" s="55"/>
      <c r="C12" s="304" t="s">
        <v>292</v>
      </c>
      <c r="D12" s="304"/>
      <c r="E12" s="304"/>
      <c r="F12" s="305" t="s">
        <v>293</v>
      </c>
      <c r="G12" s="305"/>
      <c r="H12" s="305"/>
    </row>
    <row r="13" spans="1:17" ht="26" x14ac:dyDescent="0.3">
      <c r="A13" s="58" t="s">
        <v>12</v>
      </c>
      <c r="B13" s="59" t="s">
        <v>190</v>
      </c>
      <c r="C13" s="56" t="s">
        <v>130</v>
      </c>
      <c r="D13" s="56" t="s">
        <v>131</v>
      </c>
      <c r="E13" s="56" t="s">
        <v>29</v>
      </c>
      <c r="F13" s="57" t="s">
        <v>130</v>
      </c>
      <c r="G13" s="57" t="s">
        <v>131</v>
      </c>
      <c r="H13" s="57" t="s">
        <v>29</v>
      </c>
    </row>
    <row r="14" spans="1:17" ht="13" x14ac:dyDescent="0.3">
      <c r="A14" s="60"/>
      <c r="B14" s="60"/>
      <c r="C14" s="61"/>
      <c r="D14" s="61"/>
      <c r="E14" s="61"/>
      <c r="F14" s="61"/>
      <c r="G14" s="61"/>
      <c r="H14" s="61"/>
    </row>
    <row r="15" spans="1:17" x14ac:dyDescent="0.25">
      <c r="A15" s="60" t="s">
        <v>11</v>
      </c>
      <c r="B15" s="60" t="s">
        <v>129</v>
      </c>
      <c r="C15" s="62">
        <v>15</v>
      </c>
      <c r="D15" s="62">
        <v>15</v>
      </c>
      <c r="E15" s="62">
        <v>0</v>
      </c>
      <c r="F15" s="62">
        <v>15</v>
      </c>
      <c r="G15" s="62">
        <v>15</v>
      </c>
      <c r="H15" s="62">
        <v>0</v>
      </c>
    </row>
    <row r="16" spans="1:17" x14ac:dyDescent="0.25">
      <c r="A16" s="60" t="s">
        <v>11</v>
      </c>
      <c r="B16" s="60" t="s">
        <v>132</v>
      </c>
      <c r="C16" s="62">
        <v>0</v>
      </c>
      <c r="D16" s="62">
        <v>0</v>
      </c>
      <c r="E16" s="62">
        <v>21</v>
      </c>
      <c r="F16" s="62">
        <v>0</v>
      </c>
      <c r="G16" s="62">
        <v>0</v>
      </c>
      <c r="H16" s="62">
        <v>21</v>
      </c>
    </row>
    <row r="17" spans="1:8" x14ac:dyDescent="0.25">
      <c r="A17" s="60"/>
      <c r="B17" s="60"/>
      <c r="C17" s="62"/>
      <c r="D17" s="62"/>
      <c r="E17" s="62"/>
      <c r="F17" s="62"/>
      <c r="G17" s="62"/>
      <c r="H17" s="62"/>
    </row>
    <row r="18" spans="1:8" ht="13" x14ac:dyDescent="0.3">
      <c r="A18" s="297" t="s">
        <v>242</v>
      </c>
      <c r="B18" s="298"/>
      <c r="C18" s="298"/>
      <c r="D18" s="298"/>
      <c r="E18" s="298"/>
      <c r="F18" s="298"/>
      <c r="G18" s="298"/>
      <c r="H18" s="299"/>
    </row>
    <row r="19" spans="1:8" s="68" customFormat="1" x14ac:dyDescent="0.25">
      <c r="A19" s="67" t="s">
        <v>308</v>
      </c>
      <c r="B19" s="67" t="s">
        <v>315</v>
      </c>
      <c r="C19" s="1">
        <v>14</v>
      </c>
      <c r="D19" s="1">
        <v>14</v>
      </c>
      <c r="E19" s="1"/>
      <c r="F19" s="1">
        <v>18</v>
      </c>
      <c r="G19" s="1">
        <v>18</v>
      </c>
      <c r="H19" s="1"/>
    </row>
    <row r="20" spans="1:8" s="68" customFormat="1" x14ac:dyDescent="0.25">
      <c r="A20" s="67" t="s">
        <v>309</v>
      </c>
      <c r="B20" s="67" t="s">
        <v>316</v>
      </c>
      <c r="C20" s="1">
        <v>12</v>
      </c>
      <c r="D20" s="1">
        <v>14</v>
      </c>
      <c r="E20" s="1"/>
      <c r="F20" s="1">
        <v>18</v>
      </c>
      <c r="G20" s="1">
        <v>18</v>
      </c>
      <c r="H20" s="1"/>
    </row>
    <row r="21" spans="1:8" s="68" customFormat="1" x14ac:dyDescent="0.25">
      <c r="A21" s="67" t="s">
        <v>310</v>
      </c>
      <c r="B21" s="67" t="s">
        <v>317</v>
      </c>
      <c r="C21" s="1">
        <v>13</v>
      </c>
      <c r="D21" s="1">
        <v>12</v>
      </c>
      <c r="E21" s="1"/>
      <c r="F21" s="1">
        <v>16</v>
      </c>
      <c r="G21" s="1">
        <v>16</v>
      </c>
      <c r="H21" s="1"/>
    </row>
    <row r="22" spans="1:8" s="68" customFormat="1" x14ac:dyDescent="0.25">
      <c r="A22" s="67" t="s">
        <v>311</v>
      </c>
      <c r="B22" s="67" t="s">
        <v>318</v>
      </c>
      <c r="C22" s="1">
        <v>14</v>
      </c>
      <c r="D22" s="1">
        <v>16</v>
      </c>
      <c r="E22" s="1"/>
      <c r="F22" s="1">
        <v>16</v>
      </c>
      <c r="G22" s="1">
        <v>16</v>
      </c>
      <c r="H22" s="1"/>
    </row>
    <row r="23" spans="1:8" s="68" customFormat="1" x14ac:dyDescent="0.25">
      <c r="A23" s="67" t="s">
        <v>312</v>
      </c>
      <c r="B23" s="67" t="s">
        <v>319</v>
      </c>
      <c r="C23" s="1">
        <v>13</v>
      </c>
      <c r="D23" s="1">
        <v>11</v>
      </c>
      <c r="E23" s="1"/>
      <c r="F23" s="1">
        <v>16</v>
      </c>
      <c r="G23" s="1">
        <v>16</v>
      </c>
      <c r="H23" s="1"/>
    </row>
    <row r="24" spans="1:8" s="68" customFormat="1" x14ac:dyDescent="0.25">
      <c r="A24" s="67"/>
      <c r="B24" s="67"/>
      <c r="C24" s="1"/>
      <c r="D24" s="1"/>
      <c r="E24" s="1"/>
      <c r="F24" s="1"/>
      <c r="G24" s="1"/>
      <c r="H24" s="1"/>
    </row>
    <row r="25" spans="1:8" s="68" customFormat="1" x14ac:dyDescent="0.25">
      <c r="A25" s="67"/>
      <c r="B25" s="67"/>
      <c r="C25" s="1"/>
      <c r="D25" s="1"/>
      <c r="E25" s="1"/>
      <c r="F25" s="1"/>
      <c r="G25" s="1"/>
      <c r="H25" s="1"/>
    </row>
    <row r="26" spans="1:8" s="68" customFormat="1" x14ac:dyDescent="0.25">
      <c r="A26" s="67"/>
      <c r="B26" s="67"/>
      <c r="C26" s="1"/>
      <c r="D26" s="1"/>
      <c r="E26" s="1"/>
      <c r="F26" s="1"/>
      <c r="G26" s="1"/>
      <c r="H26" s="1"/>
    </row>
    <row r="27" spans="1:8" s="68" customFormat="1" x14ac:dyDescent="0.25">
      <c r="A27" s="67"/>
      <c r="B27" s="67"/>
      <c r="C27" s="1"/>
      <c r="D27" s="1"/>
      <c r="E27" s="1"/>
      <c r="F27" s="1"/>
      <c r="G27" s="1"/>
      <c r="H27" s="1"/>
    </row>
    <row r="28" spans="1:8" s="68" customFormat="1" x14ac:dyDescent="0.25">
      <c r="A28" s="67"/>
      <c r="B28" s="67"/>
      <c r="C28" s="1"/>
      <c r="D28" s="1"/>
      <c r="E28" s="1"/>
      <c r="F28" s="1"/>
      <c r="G28" s="1"/>
      <c r="H28" s="1"/>
    </row>
    <row r="29" spans="1:8" s="68" customFormat="1" ht="13" x14ac:dyDescent="0.3">
      <c r="A29" s="297" t="s">
        <v>243</v>
      </c>
      <c r="B29" s="298"/>
      <c r="C29" s="298"/>
      <c r="D29" s="298"/>
      <c r="E29" s="298"/>
      <c r="F29" s="298"/>
      <c r="G29" s="298"/>
      <c r="H29" s="299"/>
    </row>
    <row r="30" spans="1:8" s="68" customFormat="1" x14ac:dyDescent="0.25">
      <c r="A30" s="67" t="s">
        <v>313</v>
      </c>
      <c r="B30" s="67" t="s">
        <v>320</v>
      </c>
      <c r="C30" s="1"/>
      <c r="D30" s="1"/>
      <c r="E30" s="1">
        <v>8</v>
      </c>
      <c r="F30" s="1"/>
      <c r="G30" s="1">
        <v>5</v>
      </c>
      <c r="H30" s="1"/>
    </row>
    <row r="31" spans="1:8" s="68" customFormat="1" x14ac:dyDescent="0.25">
      <c r="A31" s="67" t="s">
        <v>314</v>
      </c>
      <c r="B31" s="67" t="s">
        <v>321</v>
      </c>
      <c r="C31" s="1"/>
      <c r="D31" s="1">
        <v>2</v>
      </c>
      <c r="E31" s="1"/>
      <c r="F31" s="1">
        <v>2</v>
      </c>
      <c r="G31" s="1">
        <v>2</v>
      </c>
      <c r="H31" s="1"/>
    </row>
    <row r="32" spans="1:8" s="68" customFormat="1" x14ac:dyDescent="0.25">
      <c r="A32" s="67"/>
      <c r="B32" s="67"/>
      <c r="C32" s="1"/>
      <c r="D32" s="1"/>
      <c r="E32" s="1"/>
      <c r="F32" s="1"/>
      <c r="G32" s="1"/>
      <c r="H32" s="1"/>
    </row>
    <row r="33" spans="1:8" s="68" customFormat="1" ht="13" x14ac:dyDescent="0.3">
      <c r="A33" s="297" t="s">
        <v>260</v>
      </c>
      <c r="B33" s="298"/>
      <c r="C33" s="298"/>
      <c r="D33" s="298"/>
      <c r="E33" s="298"/>
      <c r="F33" s="298"/>
      <c r="G33" s="298"/>
      <c r="H33" s="299"/>
    </row>
    <row r="34" spans="1:8" s="68" customFormat="1" x14ac:dyDescent="0.25">
      <c r="A34" s="67"/>
      <c r="B34" s="67"/>
      <c r="C34" s="1"/>
      <c r="D34" s="1"/>
      <c r="E34" s="1"/>
      <c r="F34" s="1"/>
      <c r="G34" s="1"/>
      <c r="H34" s="1"/>
    </row>
    <row r="35" spans="1:8" s="68" customFormat="1" x14ac:dyDescent="0.25">
      <c r="A35" s="67"/>
      <c r="B35" s="67"/>
      <c r="C35" s="1"/>
      <c r="D35" s="1"/>
      <c r="E35" s="1"/>
      <c r="F35" s="1"/>
      <c r="G35" s="1"/>
      <c r="H35" s="1"/>
    </row>
    <row r="36" spans="1:8" s="68" customFormat="1" x14ac:dyDescent="0.25">
      <c r="A36" s="67"/>
      <c r="B36" s="67"/>
      <c r="C36" s="1"/>
      <c r="D36" s="1"/>
      <c r="E36" s="1"/>
      <c r="F36" s="1"/>
      <c r="G36" s="1"/>
      <c r="H36" s="1"/>
    </row>
    <row r="37" spans="1:8" s="68" customFormat="1" ht="13" x14ac:dyDescent="0.3">
      <c r="A37" s="306" t="s">
        <v>10</v>
      </c>
      <c r="B37" s="307"/>
      <c r="C37" s="307"/>
      <c r="D37" s="307"/>
      <c r="E37" s="307"/>
      <c r="F37" s="307"/>
      <c r="G37" s="307"/>
      <c r="H37" s="308"/>
    </row>
    <row r="38" spans="1:8" s="68" customFormat="1" x14ac:dyDescent="0.25">
      <c r="A38" s="67"/>
      <c r="B38" s="67"/>
      <c r="C38" s="1"/>
      <c r="D38" s="1"/>
      <c r="E38" s="1"/>
      <c r="F38" s="1"/>
      <c r="G38" s="1"/>
      <c r="H38" s="1"/>
    </row>
    <row r="39" spans="1:8" s="68" customFormat="1" x14ac:dyDescent="0.25">
      <c r="A39" s="67"/>
      <c r="B39" s="67"/>
      <c r="C39" s="1"/>
      <c r="D39" s="1"/>
      <c r="E39" s="1"/>
      <c r="F39" s="1"/>
      <c r="G39" s="1"/>
      <c r="H39" s="1"/>
    </row>
    <row r="40" spans="1:8" s="68" customFormat="1" x14ac:dyDescent="0.25">
      <c r="A40" s="67"/>
      <c r="B40" s="67"/>
      <c r="C40" s="1"/>
      <c r="D40" s="1"/>
      <c r="E40" s="1"/>
      <c r="F40" s="1"/>
      <c r="G40" s="1"/>
      <c r="H40" s="1"/>
    </row>
    <row r="41" spans="1:8" s="68" customFormat="1" ht="13" x14ac:dyDescent="0.3">
      <c r="A41" s="309" t="s">
        <v>26</v>
      </c>
      <c r="B41" s="310"/>
      <c r="C41" s="310"/>
      <c r="D41" s="310"/>
      <c r="E41" s="310"/>
      <c r="F41" s="310"/>
      <c r="G41" s="310"/>
      <c r="H41" s="311"/>
    </row>
    <row r="42" spans="1:8" s="68" customFormat="1" x14ac:dyDescent="0.25">
      <c r="A42" s="67"/>
      <c r="B42" s="67"/>
      <c r="C42" s="1"/>
      <c r="D42" s="1"/>
      <c r="E42" s="1"/>
      <c r="F42" s="1"/>
      <c r="G42" s="1"/>
      <c r="H42" s="1"/>
    </row>
    <row r="43" spans="1:8" s="68" customFormat="1" x14ac:dyDescent="0.25">
      <c r="A43" s="67"/>
      <c r="B43" s="67"/>
      <c r="C43" s="1"/>
      <c r="D43" s="1"/>
      <c r="E43" s="1"/>
      <c r="F43" s="1"/>
      <c r="G43" s="1"/>
      <c r="H43" s="1"/>
    </row>
    <row r="44" spans="1:8" s="68" customFormat="1" x14ac:dyDescent="0.25">
      <c r="A44" s="67"/>
      <c r="B44" s="67"/>
      <c r="C44" s="1"/>
      <c r="D44" s="1"/>
      <c r="E44" s="1"/>
      <c r="F44" s="1"/>
      <c r="G44" s="1"/>
      <c r="H44" s="1"/>
    </row>
    <row r="45" spans="1:8" s="68" customFormat="1" x14ac:dyDescent="0.25">
      <c r="A45" s="67"/>
      <c r="B45" s="67"/>
      <c r="C45" s="1"/>
      <c r="D45" s="1"/>
      <c r="E45" s="1"/>
      <c r="F45" s="1"/>
      <c r="G45" s="1"/>
      <c r="H45" s="1"/>
    </row>
    <row r="46" spans="1:8" s="68" customFormat="1" x14ac:dyDescent="0.25">
      <c r="A46" s="67"/>
      <c r="B46" s="67"/>
      <c r="C46" s="1"/>
      <c r="D46" s="1"/>
      <c r="E46" s="1"/>
      <c r="F46" s="1"/>
      <c r="G46" s="1"/>
      <c r="H46" s="1"/>
    </row>
    <row r="47" spans="1:8" s="68" customFormat="1" x14ac:dyDescent="0.25">
      <c r="A47" s="67"/>
      <c r="B47" s="67"/>
      <c r="C47" s="1"/>
      <c r="D47" s="1"/>
      <c r="E47" s="1"/>
      <c r="F47" s="1"/>
      <c r="G47" s="1"/>
      <c r="H47" s="1"/>
    </row>
    <row r="48" spans="1:8" s="68" customFormat="1" x14ac:dyDescent="0.25">
      <c r="A48" s="67"/>
      <c r="B48" s="67"/>
      <c r="C48" s="1"/>
      <c r="D48" s="1"/>
      <c r="E48" s="1"/>
      <c r="F48" s="1"/>
      <c r="G48" s="1"/>
      <c r="H48" s="1"/>
    </row>
    <row r="49" spans="1:8" s="68" customFormat="1" x14ac:dyDescent="0.25">
      <c r="A49" s="67"/>
      <c r="B49" s="67"/>
      <c r="C49" s="1"/>
      <c r="D49" s="1"/>
      <c r="E49" s="1"/>
      <c r="F49" s="1"/>
      <c r="G49" s="1"/>
      <c r="H49" s="1"/>
    </row>
    <row r="50" spans="1:8" ht="13" x14ac:dyDescent="0.3">
      <c r="A50" s="63"/>
      <c r="B50" s="64" t="s">
        <v>133</v>
      </c>
      <c r="C50" s="292">
        <f>SUM(C19:E49)</f>
        <v>143</v>
      </c>
      <c r="D50" s="293"/>
      <c r="E50" s="294"/>
      <c r="F50" s="292">
        <f>SUM(F19:H49)</f>
        <v>177</v>
      </c>
      <c r="G50" s="293"/>
      <c r="H50" s="294"/>
    </row>
    <row r="51" spans="1:8" ht="13" x14ac:dyDescent="0.3">
      <c r="A51" s="65"/>
      <c r="B51" s="301" t="str">
        <f>IF(C50&lt;&gt;SUM('Table 1 Enrollment'!B36:F36),"Current preschool enrollment does not match your totals in Table 1. Please correct.","Current preschool enrollment correctly matches your totals in Table 1.")</f>
        <v>Current preschool enrollment correctly matches your totals in Table 1.</v>
      </c>
      <c r="C51" s="302"/>
      <c r="D51" s="302"/>
      <c r="E51" s="302"/>
      <c r="F51" s="302"/>
      <c r="G51" s="302"/>
      <c r="H51" s="303"/>
    </row>
    <row r="52" spans="1:8" ht="13" x14ac:dyDescent="0.3">
      <c r="A52" s="65"/>
      <c r="B52" s="301" t="str">
        <f>IF(F50&lt;&gt;SUM('Table 1 Enrollment'!B61:F61),"Projected preschool enrollment does not match your totals in Table 1. Please correct.","Projected preschool enrollment correctly matches your totals in Table 1.")</f>
        <v>Projected preschool enrollment correctly matches your totals in Table 1.</v>
      </c>
      <c r="C52" s="302"/>
      <c r="D52" s="302"/>
      <c r="E52" s="302"/>
      <c r="F52" s="302"/>
      <c r="G52" s="302"/>
      <c r="H52" s="303"/>
    </row>
    <row r="53" spans="1:8" x14ac:dyDescent="0.25">
      <c r="A53" s="54"/>
      <c r="B53" s="66"/>
      <c r="C53" s="66"/>
      <c r="D53" s="66"/>
      <c r="E53" s="66"/>
      <c r="F53" s="66"/>
      <c r="G53" s="66"/>
      <c r="H53" s="66"/>
    </row>
  </sheetData>
  <sheetProtection insertRows="0" selectLockedCells="1"/>
  <mergeCells count="14">
    <mergeCell ref="B51:H51"/>
    <mergeCell ref="B52:H52"/>
    <mergeCell ref="C12:E12"/>
    <mergeCell ref="F12:H12"/>
    <mergeCell ref="A29:H29"/>
    <mergeCell ref="A37:H37"/>
    <mergeCell ref="A41:H41"/>
    <mergeCell ref="A33:H33"/>
    <mergeCell ref="A1:H1"/>
    <mergeCell ref="C50:E50"/>
    <mergeCell ref="F50:H50"/>
    <mergeCell ref="B3:C3"/>
    <mergeCell ref="A18:H18"/>
    <mergeCell ref="E3:F3"/>
  </mergeCells>
  <phoneticPr fontId="11" type="noConversion"/>
  <pageMargins left="0.5" right="0.5" top="0.5" bottom="0.5" header="0.5" footer="0.5"/>
  <pageSetup scale="70"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topLeftCell="A13" zoomScaleNormal="100" zoomScaleSheetLayoutView="100" workbookViewId="0">
      <selection activeCell="V36" sqref="V36"/>
    </sheetView>
  </sheetViews>
  <sheetFormatPr defaultColWidth="9.1796875" defaultRowHeight="13" x14ac:dyDescent="0.3"/>
  <cols>
    <col min="1" max="1" width="25.7265625" style="29" customWidth="1"/>
    <col min="2" max="2" width="15.1796875" style="29" customWidth="1"/>
    <col min="3" max="3" width="12.54296875" style="29" customWidth="1"/>
    <col min="4" max="4" width="11.54296875" style="30" bestFit="1" customWidth="1"/>
    <col min="5" max="6" width="9.26953125" style="30" bestFit="1" customWidth="1"/>
    <col min="7" max="7" width="6" style="31" customWidth="1"/>
    <col min="8" max="19" width="5.7265625" style="31" customWidth="1"/>
    <col min="20" max="16384" width="9.1796875" style="29"/>
  </cols>
  <sheetData>
    <row r="1" spans="1:27" ht="24" thickTop="1" thickBot="1" x14ac:dyDescent="0.55000000000000004">
      <c r="A1" s="320" t="s">
        <v>294</v>
      </c>
      <c r="B1" s="321"/>
      <c r="C1" s="321"/>
      <c r="D1" s="321"/>
      <c r="E1" s="321"/>
      <c r="F1" s="321"/>
      <c r="G1" s="321"/>
      <c r="H1" s="321"/>
      <c r="I1" s="321"/>
      <c r="J1" s="321"/>
      <c r="K1" s="321"/>
      <c r="L1" s="321"/>
      <c r="M1" s="321"/>
      <c r="N1" s="321"/>
      <c r="O1" s="321"/>
      <c r="P1" s="321"/>
      <c r="Q1" s="321"/>
      <c r="R1" s="321"/>
      <c r="S1" s="322"/>
    </row>
    <row r="2" spans="1:27" ht="13.5" thickTop="1" x14ac:dyDescent="0.3">
      <c r="A2" s="6"/>
      <c r="B2" s="6"/>
      <c r="C2" s="6"/>
      <c r="D2" s="39"/>
      <c r="E2" s="39"/>
      <c r="F2" s="39"/>
      <c r="G2" s="40"/>
      <c r="H2" s="40"/>
      <c r="I2" s="40"/>
      <c r="J2" s="40"/>
      <c r="K2" s="40"/>
      <c r="L2" s="40"/>
      <c r="M2" s="40"/>
      <c r="N2" s="40"/>
      <c r="O2" s="40"/>
      <c r="P2" s="40"/>
      <c r="Q2" s="40"/>
      <c r="R2" s="40"/>
      <c r="S2" s="40"/>
    </row>
    <row r="3" spans="1:27" ht="17.25" customHeight="1" x14ac:dyDescent="0.3">
      <c r="A3" s="41" t="s">
        <v>2</v>
      </c>
      <c r="B3" s="295" t="str">
        <f>'Table 1 Enrollment'!B12</f>
        <v>Gloucester County, Glassboro</v>
      </c>
      <c r="C3" s="316"/>
      <c r="D3" s="316"/>
      <c r="E3" s="316"/>
      <c r="F3" s="316"/>
      <c r="G3" s="296"/>
      <c r="H3" s="6"/>
      <c r="I3" s="6"/>
      <c r="J3" s="6"/>
      <c r="K3" s="6"/>
      <c r="L3" s="6"/>
      <c r="M3" s="6"/>
      <c r="N3" s="6"/>
      <c r="O3" s="6"/>
      <c r="P3" s="6"/>
      <c r="Q3" s="6"/>
      <c r="R3" s="40"/>
      <c r="S3" s="40"/>
    </row>
    <row r="4" spans="1:27" x14ac:dyDescent="0.3">
      <c r="A4" s="41"/>
      <c r="B4" s="42"/>
      <c r="C4" s="42"/>
      <c r="D4" s="42"/>
      <c r="E4" s="42"/>
      <c r="F4" s="42"/>
      <c r="G4" s="42"/>
      <c r="H4" s="40"/>
      <c r="I4" s="40"/>
      <c r="J4" s="40"/>
      <c r="K4" s="40"/>
      <c r="L4" s="40"/>
      <c r="M4" s="40"/>
      <c r="N4" s="40"/>
      <c r="O4" s="40"/>
      <c r="P4" s="40"/>
      <c r="Q4" s="40"/>
      <c r="R4" s="40"/>
      <c r="S4" s="40"/>
    </row>
    <row r="5" spans="1:27" x14ac:dyDescent="0.3">
      <c r="A5" s="330"/>
      <c r="B5" s="330"/>
      <c r="C5" s="330"/>
      <c r="D5" s="330"/>
      <c r="E5" s="330"/>
      <c r="F5" s="330"/>
      <c r="G5" s="330"/>
      <c r="H5" s="330"/>
      <c r="I5" s="330"/>
      <c r="J5" s="330"/>
      <c r="K5" s="330"/>
      <c r="L5" s="330"/>
      <c r="M5" s="330"/>
      <c r="N5" s="330"/>
      <c r="O5" s="330"/>
      <c r="P5" s="330"/>
      <c r="Q5" s="330"/>
      <c r="R5" s="330"/>
      <c r="S5" s="330"/>
    </row>
    <row r="6" spans="1:27" x14ac:dyDescent="0.3">
      <c r="A6" s="330"/>
      <c r="B6" s="330"/>
      <c r="C6" s="330"/>
      <c r="D6" s="330"/>
      <c r="E6" s="330"/>
      <c r="F6" s="330"/>
      <c r="G6" s="330"/>
      <c r="H6" s="330"/>
      <c r="I6" s="330"/>
      <c r="J6" s="330"/>
      <c r="K6" s="330"/>
      <c r="L6" s="330"/>
      <c r="M6" s="330"/>
      <c r="N6" s="330"/>
      <c r="O6" s="330"/>
      <c r="P6" s="330"/>
      <c r="Q6" s="330"/>
      <c r="R6" s="330"/>
      <c r="S6" s="330"/>
    </row>
    <row r="7" spans="1:27" x14ac:dyDescent="0.3">
      <c r="A7" s="330"/>
      <c r="B7" s="330"/>
      <c r="C7" s="330"/>
      <c r="D7" s="330"/>
      <c r="E7" s="330"/>
      <c r="F7" s="330"/>
      <c r="G7" s="330"/>
      <c r="H7" s="330"/>
      <c r="I7" s="330"/>
      <c r="J7" s="330"/>
      <c r="K7" s="330"/>
      <c r="L7" s="330"/>
      <c r="M7" s="330"/>
      <c r="N7" s="330"/>
      <c r="O7" s="330"/>
      <c r="P7" s="330"/>
      <c r="Q7" s="330"/>
      <c r="R7" s="330"/>
      <c r="S7" s="330"/>
    </row>
    <row r="8" spans="1:27" x14ac:dyDescent="0.3">
      <c r="A8" s="330"/>
      <c r="B8" s="330"/>
      <c r="C8" s="330"/>
      <c r="D8" s="330"/>
      <c r="E8" s="330"/>
      <c r="F8" s="330"/>
      <c r="G8" s="330"/>
      <c r="H8" s="330"/>
      <c r="I8" s="330"/>
      <c r="J8" s="330"/>
      <c r="K8" s="330"/>
      <c r="L8" s="330"/>
      <c r="M8" s="330"/>
      <c r="N8" s="330"/>
      <c r="O8" s="330"/>
      <c r="P8" s="330"/>
      <c r="Q8" s="330"/>
      <c r="R8" s="330"/>
      <c r="S8" s="330"/>
    </row>
    <row r="9" spans="1:27" x14ac:dyDescent="0.3">
      <c r="A9" s="330"/>
      <c r="B9" s="330"/>
      <c r="C9" s="330"/>
      <c r="D9" s="330"/>
      <c r="E9" s="330"/>
      <c r="F9" s="330"/>
      <c r="G9" s="330"/>
      <c r="H9" s="330"/>
      <c r="I9" s="330"/>
      <c r="J9" s="330"/>
      <c r="K9" s="330"/>
      <c r="L9" s="330"/>
      <c r="M9" s="330"/>
      <c r="N9" s="330"/>
      <c r="O9" s="330"/>
      <c r="P9" s="330"/>
      <c r="Q9" s="330"/>
      <c r="R9" s="330"/>
      <c r="S9" s="330"/>
    </row>
    <row r="10" spans="1:27" x14ac:dyDescent="0.3">
      <c r="A10" s="330"/>
      <c r="B10" s="330"/>
      <c r="C10" s="330"/>
      <c r="D10" s="330"/>
      <c r="E10" s="330"/>
      <c r="F10" s="330"/>
      <c r="G10" s="330"/>
      <c r="H10" s="330"/>
      <c r="I10" s="330"/>
      <c r="J10" s="330"/>
      <c r="K10" s="330"/>
      <c r="L10" s="330"/>
      <c r="M10" s="330"/>
      <c r="N10" s="330"/>
      <c r="O10" s="330"/>
      <c r="P10" s="330"/>
      <c r="Q10" s="330"/>
      <c r="R10" s="330"/>
      <c r="S10" s="330"/>
    </row>
    <row r="11" spans="1:27" x14ac:dyDescent="0.3">
      <c r="A11" s="330"/>
      <c r="B11" s="330"/>
      <c r="C11" s="330"/>
      <c r="D11" s="330"/>
      <c r="E11" s="330"/>
      <c r="F11" s="330"/>
      <c r="G11" s="330"/>
      <c r="H11" s="330"/>
      <c r="I11" s="330"/>
      <c r="J11" s="330"/>
      <c r="K11" s="330"/>
      <c r="L11" s="330"/>
      <c r="M11" s="330"/>
      <c r="N11" s="330"/>
      <c r="O11" s="330"/>
      <c r="P11" s="330"/>
      <c r="Q11" s="330"/>
      <c r="R11" s="330"/>
      <c r="S11" s="330"/>
    </row>
    <row r="12" spans="1:27" x14ac:dyDescent="0.3">
      <c r="A12" s="330"/>
      <c r="B12" s="330"/>
      <c r="C12" s="330"/>
      <c r="D12" s="330"/>
      <c r="E12" s="330"/>
      <c r="F12" s="330"/>
      <c r="G12" s="330"/>
      <c r="H12" s="330"/>
      <c r="I12" s="330"/>
      <c r="J12" s="330"/>
      <c r="K12" s="330"/>
      <c r="L12" s="330"/>
      <c r="M12" s="330"/>
      <c r="N12" s="330"/>
      <c r="O12" s="330"/>
      <c r="P12" s="330"/>
      <c r="Q12" s="330"/>
      <c r="R12" s="330"/>
      <c r="S12" s="330"/>
    </row>
    <row r="13" spans="1:27" x14ac:dyDescent="0.3">
      <c r="A13" s="330"/>
      <c r="B13" s="330"/>
      <c r="C13" s="330"/>
      <c r="D13" s="330"/>
      <c r="E13" s="330"/>
      <c r="F13" s="330"/>
      <c r="G13" s="330"/>
      <c r="H13" s="330"/>
      <c r="I13" s="330"/>
      <c r="J13" s="330"/>
      <c r="K13" s="330"/>
      <c r="L13" s="330"/>
      <c r="M13" s="330"/>
      <c r="N13" s="330"/>
      <c r="O13" s="330"/>
      <c r="P13" s="330"/>
      <c r="Q13" s="330"/>
      <c r="R13" s="330"/>
      <c r="S13" s="330"/>
    </row>
    <row r="14" spans="1:27" ht="16.5" customHeight="1" x14ac:dyDescent="0.3">
      <c r="A14" s="6"/>
      <c r="B14" s="6"/>
      <c r="C14" s="6"/>
      <c r="D14" s="39"/>
      <c r="E14" s="39"/>
      <c r="F14" s="39"/>
      <c r="G14" s="40"/>
      <c r="H14" s="40"/>
      <c r="I14" s="40"/>
      <c r="J14" s="40"/>
      <c r="K14" s="40"/>
      <c r="L14" s="40"/>
      <c r="M14" s="40"/>
      <c r="N14" s="40"/>
      <c r="O14" s="40"/>
      <c r="P14" s="40"/>
      <c r="Q14" s="40"/>
      <c r="R14" s="40"/>
      <c r="S14" s="40"/>
    </row>
    <row r="15" spans="1:27" ht="16.5" customHeight="1" x14ac:dyDescent="0.3">
      <c r="A15" s="6"/>
      <c r="B15" s="6"/>
      <c r="C15" s="6"/>
      <c r="D15" s="39"/>
      <c r="E15" s="39"/>
      <c r="F15" s="39"/>
      <c r="G15" s="40"/>
      <c r="H15" s="40"/>
      <c r="I15" s="40"/>
      <c r="J15" s="40"/>
      <c r="K15" s="40"/>
      <c r="L15" s="40"/>
      <c r="M15" s="40"/>
      <c r="N15" s="40"/>
      <c r="O15" s="40"/>
      <c r="P15" s="40"/>
      <c r="Q15" s="40"/>
      <c r="R15" s="40"/>
      <c r="S15" s="40"/>
      <c r="V15" s="312"/>
      <c r="W15" s="312"/>
      <c r="X15" s="312"/>
      <c r="Y15" s="312"/>
      <c r="Z15" s="312"/>
      <c r="AA15" s="189"/>
    </row>
    <row r="16" spans="1:27" ht="16.5" customHeight="1" x14ac:dyDescent="0.3">
      <c r="A16" s="6"/>
      <c r="B16" s="6"/>
      <c r="C16" s="6"/>
      <c r="D16" s="39"/>
      <c r="E16" s="39"/>
      <c r="F16" s="39"/>
      <c r="G16" s="40"/>
      <c r="H16" s="40"/>
      <c r="I16" s="40"/>
      <c r="J16" s="40"/>
      <c r="K16" s="40"/>
      <c r="L16" s="40"/>
      <c r="M16" s="40"/>
      <c r="N16" s="40"/>
      <c r="O16" s="40"/>
      <c r="P16" s="40"/>
      <c r="Q16" s="40"/>
      <c r="R16" s="40"/>
      <c r="S16" s="40"/>
    </row>
    <row r="17" spans="1:19" ht="16.5" customHeight="1" x14ac:dyDescent="0.3">
      <c r="A17" s="6"/>
      <c r="B17" s="6"/>
      <c r="C17" s="6"/>
      <c r="D17" s="39"/>
      <c r="E17" s="39"/>
      <c r="F17" s="39"/>
      <c r="G17" s="40"/>
      <c r="H17" s="40"/>
      <c r="I17" s="40"/>
      <c r="J17" s="40"/>
      <c r="K17" s="40"/>
      <c r="L17" s="40"/>
      <c r="M17" s="40"/>
      <c r="N17" s="40"/>
      <c r="O17" s="40"/>
      <c r="P17" s="40"/>
      <c r="Q17" s="40"/>
      <c r="R17" s="40"/>
      <c r="S17" s="40"/>
    </row>
    <row r="18" spans="1:19" ht="16.5" customHeight="1" thickBot="1" x14ac:dyDescent="0.35">
      <c r="A18" s="6"/>
      <c r="B18" s="6"/>
      <c r="C18" s="6"/>
      <c r="D18" s="39"/>
      <c r="E18" s="39"/>
      <c r="F18" s="39"/>
      <c r="G18" s="40"/>
      <c r="H18" s="40"/>
      <c r="I18" s="40"/>
      <c r="J18" s="40"/>
      <c r="K18" s="40"/>
      <c r="L18" s="40"/>
      <c r="M18" s="40"/>
      <c r="N18" s="40"/>
      <c r="O18" s="40"/>
      <c r="P18" s="40"/>
      <c r="Q18" s="40"/>
      <c r="R18" s="40"/>
      <c r="S18" s="40"/>
    </row>
    <row r="19" spans="1:19" ht="38.25" customHeight="1" thickTop="1" x14ac:dyDescent="0.3">
      <c r="A19" s="323" t="s">
        <v>12</v>
      </c>
      <c r="B19" s="328" t="s">
        <v>8</v>
      </c>
      <c r="C19" s="329"/>
      <c r="D19" s="325" t="s">
        <v>16</v>
      </c>
      <c r="E19" s="326"/>
      <c r="F19" s="326"/>
      <c r="G19" s="327"/>
      <c r="H19" s="317" t="s">
        <v>284</v>
      </c>
      <c r="I19" s="318"/>
      <c r="J19" s="319"/>
      <c r="K19" s="313" t="s">
        <v>186</v>
      </c>
      <c r="L19" s="314"/>
      <c r="M19" s="314"/>
      <c r="N19" s="314"/>
      <c r="O19" s="314"/>
      <c r="P19" s="314"/>
      <c r="Q19" s="315"/>
      <c r="R19" s="331" t="s">
        <v>18</v>
      </c>
      <c r="S19" s="332"/>
    </row>
    <row r="20" spans="1:19" ht="114" customHeight="1" x14ac:dyDescent="0.3">
      <c r="A20" s="324"/>
      <c r="B20" s="43" t="s">
        <v>20</v>
      </c>
      <c r="C20" s="44" t="s">
        <v>21</v>
      </c>
      <c r="D20" s="45" t="s">
        <v>15</v>
      </c>
      <c r="E20" s="116" t="s">
        <v>194</v>
      </c>
      <c r="F20" s="116" t="s">
        <v>195</v>
      </c>
      <c r="G20" s="46" t="s">
        <v>196</v>
      </c>
      <c r="H20" s="190" t="s">
        <v>4</v>
      </c>
      <c r="I20" s="191" t="s">
        <v>192</v>
      </c>
      <c r="J20" s="192" t="s">
        <v>193</v>
      </c>
      <c r="K20" s="47" t="s">
        <v>5</v>
      </c>
      <c r="L20" s="48" t="s">
        <v>9</v>
      </c>
      <c r="M20" s="48" t="s">
        <v>187</v>
      </c>
      <c r="N20" s="48" t="s">
        <v>6</v>
      </c>
      <c r="O20" s="49" t="s">
        <v>188</v>
      </c>
      <c r="P20" s="49" t="s">
        <v>189</v>
      </c>
      <c r="Q20" s="50" t="s">
        <v>27</v>
      </c>
      <c r="R20" s="51" t="s">
        <v>17</v>
      </c>
      <c r="S20" s="52" t="s">
        <v>19</v>
      </c>
    </row>
    <row r="21" spans="1:19" s="6" customFormat="1" x14ac:dyDescent="0.3">
      <c r="A21" s="69"/>
      <c r="B21" s="70"/>
      <c r="C21" s="71"/>
      <c r="D21" s="72"/>
      <c r="E21" s="75"/>
      <c r="F21" s="75"/>
      <c r="G21" s="77"/>
      <c r="H21" s="75"/>
      <c r="I21" s="76"/>
      <c r="J21" s="73"/>
      <c r="K21" s="74"/>
      <c r="L21" s="75"/>
      <c r="M21" s="75"/>
      <c r="N21" s="75"/>
      <c r="O21" s="76"/>
      <c r="P21" s="76"/>
      <c r="Q21" s="73"/>
      <c r="R21" s="74"/>
      <c r="S21" s="77"/>
    </row>
    <row r="22" spans="1:19" s="6" customFormat="1" x14ac:dyDescent="0.3">
      <c r="A22" s="193" t="s">
        <v>11</v>
      </c>
      <c r="B22" s="194" t="s">
        <v>197</v>
      </c>
      <c r="C22" s="195" t="s">
        <v>22</v>
      </c>
      <c r="D22" s="196">
        <v>37135</v>
      </c>
      <c r="E22" s="197">
        <v>1</v>
      </c>
      <c r="F22" s="198">
        <v>0</v>
      </c>
      <c r="G22" s="199">
        <v>2</v>
      </c>
      <c r="H22" s="200">
        <v>1</v>
      </c>
      <c r="I22" s="201"/>
      <c r="J22" s="202"/>
      <c r="K22" s="203"/>
      <c r="L22" s="204"/>
      <c r="M22" s="204"/>
      <c r="N22" s="204"/>
      <c r="O22" s="204"/>
      <c r="P22" s="204">
        <v>1</v>
      </c>
      <c r="Q22" s="205"/>
      <c r="R22" s="206"/>
      <c r="S22" s="207"/>
    </row>
    <row r="23" spans="1:19" s="6" customFormat="1" x14ac:dyDescent="0.3">
      <c r="A23" s="193" t="s">
        <v>11</v>
      </c>
      <c r="B23" s="194" t="s">
        <v>197</v>
      </c>
      <c r="C23" s="195" t="s">
        <v>23</v>
      </c>
      <c r="D23" s="196">
        <v>35309</v>
      </c>
      <c r="E23" s="197">
        <v>6</v>
      </c>
      <c r="F23" s="198">
        <v>5</v>
      </c>
      <c r="G23" s="199">
        <v>4</v>
      </c>
      <c r="H23" s="206"/>
      <c r="I23" s="201"/>
      <c r="J23" s="202">
        <v>1</v>
      </c>
      <c r="K23" s="203"/>
      <c r="L23" s="204"/>
      <c r="M23" s="204">
        <v>1</v>
      </c>
      <c r="N23" s="204">
        <v>1</v>
      </c>
      <c r="O23" s="204"/>
      <c r="P23" s="204"/>
      <c r="Q23" s="205">
        <v>1</v>
      </c>
      <c r="R23" s="206">
        <v>1</v>
      </c>
      <c r="S23" s="207">
        <v>5</v>
      </c>
    </row>
    <row r="24" spans="1:19" s="6" customFormat="1" x14ac:dyDescent="0.3">
      <c r="A24" s="69"/>
      <c r="B24" s="70"/>
      <c r="C24" s="71"/>
      <c r="D24" s="115"/>
      <c r="E24" s="75"/>
      <c r="F24" s="75"/>
      <c r="G24" s="77"/>
      <c r="H24" s="75"/>
      <c r="I24" s="76"/>
      <c r="J24" s="75"/>
      <c r="K24" s="74"/>
      <c r="L24" s="75"/>
      <c r="M24" s="75"/>
      <c r="N24" s="75"/>
      <c r="O24" s="76"/>
      <c r="P24" s="76"/>
      <c r="Q24" s="73"/>
      <c r="R24" s="74"/>
      <c r="S24" s="77"/>
    </row>
    <row r="25" spans="1:19" s="6" customFormat="1" x14ac:dyDescent="0.3">
      <c r="A25" s="69"/>
      <c r="B25" s="70"/>
      <c r="C25" s="71"/>
      <c r="D25" s="72"/>
      <c r="E25" s="75"/>
      <c r="F25" s="75"/>
      <c r="G25" s="73"/>
      <c r="H25" s="75"/>
      <c r="I25" s="76"/>
      <c r="J25" s="73"/>
      <c r="K25" s="74"/>
      <c r="L25" s="75"/>
      <c r="M25" s="75"/>
      <c r="N25" s="75"/>
      <c r="O25" s="76"/>
      <c r="P25" s="76"/>
      <c r="Q25" s="73"/>
      <c r="R25" s="74"/>
      <c r="S25" s="77"/>
    </row>
    <row r="26" spans="1:19" x14ac:dyDescent="0.3">
      <c r="A26" s="32" t="s">
        <v>7</v>
      </c>
      <c r="B26" s="33"/>
      <c r="C26" s="34"/>
      <c r="D26" s="35"/>
      <c r="E26" s="117"/>
      <c r="F26" s="117"/>
      <c r="G26" s="34"/>
      <c r="H26" s="36"/>
      <c r="I26" s="37"/>
      <c r="J26" s="34"/>
      <c r="K26" s="35"/>
      <c r="L26" s="36"/>
      <c r="M26" s="36"/>
      <c r="N26" s="36"/>
      <c r="O26" s="37"/>
      <c r="P26" s="37"/>
      <c r="Q26" s="34"/>
      <c r="R26" s="35"/>
      <c r="S26" s="38"/>
    </row>
    <row r="27" spans="1:19" x14ac:dyDescent="0.3">
      <c r="A27" s="67" t="s">
        <v>333</v>
      </c>
      <c r="B27" s="256" t="s">
        <v>323</v>
      </c>
      <c r="C27" s="257" t="s">
        <v>327</v>
      </c>
      <c r="D27" s="258">
        <v>37138</v>
      </c>
      <c r="E27" s="259">
        <v>0</v>
      </c>
      <c r="F27" s="259">
        <v>26</v>
      </c>
      <c r="G27" s="260"/>
      <c r="H27" s="261">
        <v>1</v>
      </c>
      <c r="I27" s="262"/>
      <c r="J27" s="260"/>
      <c r="K27" s="263"/>
      <c r="L27" s="261">
        <v>1</v>
      </c>
      <c r="M27" s="261">
        <v>1</v>
      </c>
      <c r="N27" s="261"/>
      <c r="O27" s="262"/>
      <c r="P27" s="262"/>
      <c r="Q27" s="260"/>
      <c r="R27" s="263"/>
      <c r="S27" s="264"/>
    </row>
    <row r="28" spans="1:19" x14ac:dyDescent="0.3">
      <c r="A28" s="67" t="s">
        <v>333</v>
      </c>
      <c r="B28" s="256" t="s">
        <v>324</v>
      </c>
      <c r="C28" s="257" t="s">
        <v>328</v>
      </c>
      <c r="D28" s="258">
        <v>37135</v>
      </c>
      <c r="E28" s="259">
        <v>0</v>
      </c>
      <c r="F28" s="259">
        <v>21</v>
      </c>
      <c r="G28" s="260"/>
      <c r="H28" s="261">
        <v>1</v>
      </c>
      <c r="I28" s="262"/>
      <c r="J28" s="260"/>
      <c r="K28" s="263"/>
      <c r="L28" s="261">
        <v>1</v>
      </c>
      <c r="M28" s="261">
        <v>1</v>
      </c>
      <c r="N28" s="261"/>
      <c r="O28" s="262"/>
      <c r="P28" s="262"/>
      <c r="Q28" s="260"/>
      <c r="R28" s="263"/>
      <c r="S28" s="264"/>
    </row>
    <row r="29" spans="1:19" x14ac:dyDescent="0.3">
      <c r="A29" s="67" t="s">
        <v>333</v>
      </c>
      <c r="B29" s="256" t="s">
        <v>325</v>
      </c>
      <c r="C29" s="257" t="s">
        <v>329</v>
      </c>
      <c r="D29" s="258">
        <v>34943</v>
      </c>
      <c r="E29" s="259">
        <v>0</v>
      </c>
      <c r="F29" s="259">
        <v>25</v>
      </c>
      <c r="G29" s="260"/>
      <c r="H29" s="261">
        <v>1</v>
      </c>
      <c r="I29" s="262"/>
      <c r="J29" s="260"/>
      <c r="K29" s="263"/>
      <c r="L29" s="261">
        <v>1</v>
      </c>
      <c r="M29" s="261">
        <v>1</v>
      </c>
      <c r="N29" s="261"/>
      <c r="O29" s="262"/>
      <c r="P29" s="262"/>
      <c r="Q29" s="260"/>
      <c r="R29" s="263"/>
      <c r="S29" s="264"/>
    </row>
    <row r="30" spans="1:19" x14ac:dyDescent="0.3">
      <c r="A30" s="67" t="s">
        <v>333</v>
      </c>
      <c r="B30" s="256" t="s">
        <v>326</v>
      </c>
      <c r="C30" s="257" t="s">
        <v>330</v>
      </c>
      <c r="D30" s="258">
        <v>34614</v>
      </c>
      <c r="E30" s="259">
        <v>0</v>
      </c>
      <c r="F30" s="259">
        <v>5</v>
      </c>
      <c r="G30" s="260"/>
      <c r="H30" s="261">
        <v>1</v>
      </c>
      <c r="I30" s="262"/>
      <c r="J30" s="260"/>
      <c r="K30" s="263"/>
      <c r="L30" s="261">
        <v>1</v>
      </c>
      <c r="M30" s="261"/>
      <c r="N30" s="261"/>
      <c r="O30" s="262"/>
      <c r="P30" s="262"/>
      <c r="Q30" s="260"/>
      <c r="R30" s="263"/>
      <c r="S30" s="264"/>
    </row>
    <row r="31" spans="1:19" x14ac:dyDescent="0.3">
      <c r="A31" s="67" t="s">
        <v>333</v>
      </c>
      <c r="B31" s="256" t="s">
        <v>331</v>
      </c>
      <c r="C31" s="257" t="s">
        <v>332</v>
      </c>
      <c r="D31" s="258">
        <v>39433</v>
      </c>
      <c r="E31" s="259">
        <v>0</v>
      </c>
      <c r="F31" s="259">
        <v>7</v>
      </c>
      <c r="G31" s="260"/>
      <c r="H31" s="261">
        <v>1</v>
      </c>
      <c r="I31" s="262"/>
      <c r="J31" s="260"/>
      <c r="K31" s="263">
        <v>1</v>
      </c>
      <c r="L31" s="261"/>
      <c r="M31" s="261">
        <v>1</v>
      </c>
      <c r="N31" s="261"/>
      <c r="O31" s="262"/>
      <c r="P31" s="262"/>
      <c r="Q31" s="260"/>
      <c r="R31" s="263"/>
      <c r="S31" s="264"/>
    </row>
    <row r="32" spans="1:19" ht="15.5" x14ac:dyDescent="0.35">
      <c r="A32" s="208"/>
      <c r="B32" s="256"/>
      <c r="C32" s="257"/>
      <c r="D32" s="258"/>
      <c r="E32" s="259"/>
      <c r="F32" s="259"/>
      <c r="G32" s="260"/>
      <c r="H32" s="261"/>
      <c r="I32" s="262"/>
      <c r="J32" s="260"/>
      <c r="K32" s="263"/>
      <c r="L32" s="261"/>
      <c r="M32" s="261"/>
      <c r="N32" s="261"/>
      <c r="O32" s="262"/>
      <c r="P32" s="262"/>
      <c r="Q32" s="260"/>
      <c r="R32" s="263"/>
      <c r="S32" s="264"/>
    </row>
    <row r="33" spans="1:22" x14ac:dyDescent="0.3">
      <c r="A33" s="67"/>
      <c r="B33" s="256"/>
      <c r="C33" s="257"/>
      <c r="D33" s="258"/>
      <c r="E33" s="259"/>
      <c r="F33" s="259"/>
      <c r="G33" s="260"/>
      <c r="H33" s="261"/>
      <c r="I33" s="262"/>
      <c r="J33" s="260"/>
      <c r="K33" s="263"/>
      <c r="L33" s="261"/>
      <c r="M33" s="261"/>
      <c r="N33" s="261"/>
      <c r="O33" s="262"/>
      <c r="P33" s="262"/>
      <c r="Q33" s="260"/>
      <c r="R33" s="263"/>
      <c r="S33" s="264"/>
    </row>
    <row r="34" spans="1:22" x14ac:dyDescent="0.3">
      <c r="A34" s="67"/>
      <c r="B34" s="256"/>
      <c r="C34" s="257"/>
      <c r="D34" s="258"/>
      <c r="E34" s="259"/>
      <c r="F34" s="259"/>
      <c r="G34" s="260"/>
      <c r="H34" s="261"/>
      <c r="I34" s="262"/>
      <c r="J34" s="260"/>
      <c r="K34" s="263"/>
      <c r="L34" s="261"/>
      <c r="M34" s="261"/>
      <c r="N34" s="261"/>
      <c r="O34" s="262"/>
      <c r="P34" s="262"/>
      <c r="Q34" s="260"/>
      <c r="R34" s="263"/>
      <c r="S34" s="264"/>
    </row>
    <row r="35" spans="1:22" ht="15.5" x14ac:dyDescent="0.35">
      <c r="A35" s="208"/>
      <c r="B35" s="256"/>
      <c r="C35" s="257"/>
      <c r="D35" s="211"/>
      <c r="E35" s="212"/>
      <c r="F35" s="212"/>
      <c r="G35" s="213"/>
      <c r="H35" s="214"/>
      <c r="I35" s="215"/>
      <c r="J35" s="213"/>
      <c r="K35" s="216"/>
      <c r="L35" s="214"/>
      <c r="M35" s="214"/>
      <c r="N35" s="214"/>
      <c r="O35" s="215"/>
      <c r="P35" s="215"/>
      <c r="Q35" s="213"/>
      <c r="R35" s="216"/>
      <c r="S35" s="217"/>
    </row>
    <row r="36" spans="1:22" ht="15.5" x14ac:dyDescent="0.35">
      <c r="A36" s="208"/>
      <c r="B36" s="256"/>
      <c r="C36" s="257"/>
      <c r="D36" s="211"/>
      <c r="E36" s="212"/>
      <c r="F36" s="212"/>
      <c r="G36" s="213"/>
      <c r="H36" s="214"/>
      <c r="I36" s="215"/>
      <c r="J36" s="213"/>
      <c r="K36" s="216"/>
      <c r="L36" s="214"/>
      <c r="M36" s="214"/>
      <c r="N36" s="214"/>
      <c r="O36" s="215"/>
      <c r="P36" s="215"/>
      <c r="Q36" s="213"/>
      <c r="R36" s="216"/>
      <c r="S36" s="217"/>
      <c r="V36" s="29" t="s">
        <v>31</v>
      </c>
    </row>
    <row r="37" spans="1:22" ht="15.5" x14ac:dyDescent="0.35">
      <c r="A37" s="208"/>
      <c r="B37" s="209"/>
      <c r="C37" s="210"/>
      <c r="D37" s="211"/>
      <c r="E37" s="212"/>
      <c r="F37" s="212"/>
      <c r="G37" s="213"/>
      <c r="H37" s="214"/>
      <c r="I37" s="215"/>
      <c r="J37" s="213"/>
      <c r="K37" s="216"/>
      <c r="L37" s="214"/>
      <c r="M37" s="214"/>
      <c r="N37" s="214"/>
      <c r="O37" s="215"/>
      <c r="P37" s="215"/>
      <c r="Q37" s="213"/>
      <c r="R37" s="216"/>
      <c r="S37" s="217"/>
    </row>
    <row r="38" spans="1:22" ht="15.5" x14ac:dyDescent="0.35">
      <c r="A38" s="208"/>
      <c r="B38" s="209"/>
      <c r="C38" s="210"/>
      <c r="D38" s="211"/>
      <c r="E38" s="212"/>
      <c r="F38" s="212"/>
      <c r="G38" s="213"/>
      <c r="H38" s="214"/>
      <c r="I38" s="215"/>
      <c r="J38" s="213"/>
      <c r="K38" s="216"/>
      <c r="L38" s="214"/>
      <c r="M38" s="214"/>
      <c r="N38" s="214"/>
      <c r="O38" s="215"/>
      <c r="P38" s="215"/>
      <c r="Q38" s="213"/>
      <c r="R38" s="216"/>
      <c r="S38" s="217"/>
    </row>
    <row r="39" spans="1:22" ht="15.5" x14ac:dyDescent="0.35">
      <c r="A39" s="208"/>
      <c r="B39" s="209"/>
      <c r="C39" s="210"/>
      <c r="D39" s="211"/>
      <c r="E39" s="212"/>
      <c r="F39" s="212"/>
      <c r="G39" s="213"/>
      <c r="H39" s="214"/>
      <c r="I39" s="215"/>
      <c r="J39" s="213"/>
      <c r="K39" s="216"/>
      <c r="L39" s="214"/>
      <c r="M39" s="214"/>
      <c r="N39" s="214"/>
      <c r="O39" s="215"/>
      <c r="P39" s="215"/>
      <c r="Q39" s="213"/>
      <c r="R39" s="216"/>
      <c r="S39" s="217"/>
    </row>
    <row r="40" spans="1:22" ht="15.5" x14ac:dyDescent="0.35">
      <c r="A40" s="208"/>
      <c r="B40" s="209"/>
      <c r="C40" s="210"/>
      <c r="D40" s="211"/>
      <c r="E40" s="212"/>
      <c r="F40" s="212"/>
      <c r="G40" s="213"/>
      <c r="H40" s="214"/>
      <c r="I40" s="215"/>
      <c r="J40" s="213"/>
      <c r="K40" s="216"/>
      <c r="L40" s="214"/>
      <c r="M40" s="214"/>
      <c r="N40" s="214"/>
      <c r="O40" s="215"/>
      <c r="P40" s="215"/>
      <c r="Q40" s="213"/>
      <c r="R40" s="216"/>
      <c r="S40" s="217"/>
    </row>
    <row r="41" spans="1:22" ht="15.5" x14ac:dyDescent="0.35">
      <c r="A41" s="208"/>
      <c r="B41" s="209"/>
      <c r="C41" s="210"/>
      <c r="D41" s="211"/>
      <c r="E41" s="212"/>
      <c r="F41" s="212"/>
      <c r="G41" s="213"/>
      <c r="H41" s="214"/>
      <c r="I41" s="215"/>
      <c r="J41" s="213"/>
      <c r="K41" s="216"/>
      <c r="L41" s="214"/>
      <c r="M41" s="214"/>
      <c r="N41" s="214"/>
      <c r="O41" s="215"/>
      <c r="P41" s="215"/>
      <c r="Q41" s="213"/>
      <c r="R41" s="216"/>
      <c r="S41" s="217"/>
    </row>
    <row r="42" spans="1:22" ht="15.5" x14ac:dyDescent="0.35">
      <c r="A42" s="208"/>
      <c r="B42" s="209"/>
      <c r="C42" s="210"/>
      <c r="D42" s="211"/>
      <c r="E42" s="212"/>
      <c r="F42" s="212"/>
      <c r="G42" s="213"/>
      <c r="H42" s="214"/>
      <c r="I42" s="215"/>
      <c r="J42" s="213"/>
      <c r="K42" s="216"/>
      <c r="L42" s="214"/>
      <c r="M42" s="214"/>
      <c r="N42" s="214"/>
      <c r="O42" s="215"/>
      <c r="P42" s="215"/>
      <c r="Q42" s="213"/>
      <c r="R42" s="216"/>
      <c r="S42" s="217"/>
    </row>
    <row r="43" spans="1:22" ht="15.5" x14ac:dyDescent="0.35">
      <c r="A43" s="208"/>
      <c r="B43" s="209"/>
      <c r="C43" s="210"/>
      <c r="D43" s="211"/>
      <c r="E43" s="212"/>
      <c r="F43" s="212"/>
      <c r="G43" s="213"/>
      <c r="H43" s="214"/>
      <c r="I43" s="215"/>
      <c r="J43" s="213"/>
      <c r="K43" s="216"/>
      <c r="L43" s="214"/>
      <c r="M43" s="214"/>
      <c r="N43" s="214"/>
      <c r="O43" s="215"/>
      <c r="P43" s="215"/>
      <c r="Q43" s="213"/>
      <c r="R43" s="216"/>
      <c r="S43" s="217"/>
    </row>
    <row r="44" spans="1:22" ht="15.5" x14ac:dyDescent="0.35">
      <c r="A44" s="208"/>
      <c r="B44" s="209"/>
      <c r="C44" s="210"/>
      <c r="D44" s="211"/>
      <c r="E44" s="212"/>
      <c r="F44" s="212"/>
      <c r="G44" s="213"/>
      <c r="H44" s="214"/>
      <c r="I44" s="215"/>
      <c r="J44" s="213"/>
      <c r="K44" s="216"/>
      <c r="L44" s="214"/>
      <c r="M44" s="214"/>
      <c r="N44" s="214"/>
      <c r="O44" s="215"/>
      <c r="P44" s="215"/>
      <c r="Q44" s="213"/>
      <c r="R44" s="216"/>
      <c r="S44" s="217"/>
    </row>
    <row r="45" spans="1:22" ht="15.5" x14ac:dyDescent="0.35">
      <c r="A45" s="208"/>
      <c r="B45" s="209"/>
      <c r="C45" s="210"/>
      <c r="D45" s="211"/>
      <c r="E45" s="212"/>
      <c r="F45" s="212"/>
      <c r="G45" s="213"/>
      <c r="H45" s="214"/>
      <c r="I45" s="215"/>
      <c r="J45" s="213"/>
      <c r="K45" s="216"/>
      <c r="L45" s="214"/>
      <c r="M45" s="214"/>
      <c r="N45" s="214"/>
      <c r="O45" s="215"/>
      <c r="P45" s="215"/>
      <c r="Q45" s="213"/>
      <c r="R45" s="216"/>
      <c r="S45" s="217"/>
    </row>
    <row r="46" spans="1:22" ht="15.5" x14ac:dyDescent="0.35">
      <c r="A46" s="208"/>
      <c r="B46" s="209"/>
      <c r="C46" s="210"/>
      <c r="D46" s="211"/>
      <c r="E46" s="212"/>
      <c r="F46" s="212"/>
      <c r="G46" s="213"/>
      <c r="H46" s="214"/>
      <c r="I46" s="215"/>
      <c r="J46" s="213"/>
      <c r="K46" s="216"/>
      <c r="L46" s="214"/>
      <c r="M46" s="214"/>
      <c r="N46" s="214"/>
      <c r="O46" s="215"/>
      <c r="P46" s="215"/>
      <c r="Q46" s="213"/>
      <c r="R46" s="216"/>
      <c r="S46" s="217"/>
    </row>
    <row r="47" spans="1:22" ht="15.5" x14ac:dyDescent="0.35">
      <c r="A47" s="218" t="s">
        <v>10</v>
      </c>
      <c r="B47" s="219"/>
      <c r="C47" s="220"/>
      <c r="D47" s="221"/>
      <c r="E47" s="222"/>
      <c r="F47" s="222"/>
      <c r="G47" s="220"/>
      <c r="H47" s="223"/>
      <c r="I47" s="224"/>
      <c r="J47" s="220"/>
      <c r="K47" s="221"/>
      <c r="L47" s="223"/>
      <c r="M47" s="223"/>
      <c r="N47" s="223"/>
      <c r="O47" s="224"/>
      <c r="P47" s="224"/>
      <c r="Q47" s="220"/>
      <c r="R47" s="221"/>
      <c r="S47" s="225"/>
    </row>
    <row r="48" spans="1:22" ht="15.5" x14ac:dyDescent="0.35">
      <c r="A48" s="208"/>
      <c r="B48" s="209"/>
      <c r="C48" s="210"/>
      <c r="D48" s="211"/>
      <c r="E48" s="212"/>
      <c r="F48" s="212"/>
      <c r="G48" s="213"/>
      <c r="H48" s="214"/>
      <c r="I48" s="215"/>
      <c r="J48" s="213"/>
      <c r="K48" s="216"/>
      <c r="L48" s="214"/>
      <c r="M48" s="214"/>
      <c r="N48" s="214"/>
      <c r="O48" s="215"/>
      <c r="P48" s="215"/>
      <c r="Q48" s="213"/>
      <c r="R48" s="216"/>
      <c r="S48" s="217"/>
    </row>
    <row r="49" spans="1:19" ht="15.5" x14ac:dyDescent="0.35">
      <c r="A49" s="208"/>
      <c r="B49" s="209"/>
      <c r="C49" s="210"/>
      <c r="D49" s="211"/>
      <c r="E49" s="212"/>
      <c r="F49" s="212"/>
      <c r="G49" s="213"/>
      <c r="H49" s="214"/>
      <c r="I49" s="215"/>
      <c r="J49" s="213"/>
      <c r="K49" s="216"/>
      <c r="L49" s="214"/>
      <c r="M49" s="214"/>
      <c r="N49" s="214"/>
      <c r="O49" s="215"/>
      <c r="P49" s="215"/>
      <c r="Q49" s="213"/>
      <c r="R49" s="216"/>
      <c r="S49" s="217"/>
    </row>
    <row r="50" spans="1:19" ht="15.5" x14ac:dyDescent="0.35">
      <c r="A50" s="208"/>
      <c r="B50" s="209"/>
      <c r="C50" s="210"/>
      <c r="D50" s="211"/>
      <c r="E50" s="212"/>
      <c r="F50" s="212"/>
      <c r="G50" s="213"/>
      <c r="H50" s="214"/>
      <c r="I50" s="215"/>
      <c r="J50" s="213"/>
      <c r="K50" s="216"/>
      <c r="L50" s="214"/>
      <c r="M50" s="214"/>
      <c r="N50" s="214"/>
      <c r="O50" s="215"/>
      <c r="P50" s="215"/>
      <c r="Q50" s="213"/>
      <c r="R50" s="216"/>
      <c r="S50" s="217"/>
    </row>
    <row r="51" spans="1:19" ht="15.5" x14ac:dyDescent="0.35">
      <c r="A51" s="208"/>
      <c r="B51" s="209"/>
      <c r="C51" s="210"/>
      <c r="D51" s="211"/>
      <c r="E51" s="212"/>
      <c r="F51" s="212"/>
      <c r="G51" s="213"/>
      <c r="H51" s="214"/>
      <c r="I51" s="215"/>
      <c r="J51" s="213"/>
      <c r="K51" s="216"/>
      <c r="L51" s="214"/>
      <c r="M51" s="214"/>
      <c r="N51" s="214"/>
      <c r="O51" s="215"/>
      <c r="P51" s="215"/>
      <c r="Q51" s="213"/>
      <c r="R51" s="216"/>
      <c r="S51" s="217"/>
    </row>
    <row r="52" spans="1:19" ht="15.5" x14ac:dyDescent="0.35">
      <c r="A52" s="208"/>
      <c r="B52" s="209"/>
      <c r="C52" s="210"/>
      <c r="D52" s="211"/>
      <c r="E52" s="212"/>
      <c r="F52" s="212"/>
      <c r="G52" s="213"/>
      <c r="H52" s="214"/>
      <c r="I52" s="215"/>
      <c r="J52" s="213"/>
      <c r="K52" s="216"/>
      <c r="L52" s="214"/>
      <c r="M52" s="214"/>
      <c r="N52" s="214"/>
      <c r="O52" s="215"/>
      <c r="P52" s="215"/>
      <c r="Q52" s="213"/>
      <c r="R52" s="216"/>
      <c r="S52" s="217"/>
    </row>
    <row r="53" spans="1:19" ht="15.5" x14ac:dyDescent="0.35">
      <c r="A53" s="226" t="s">
        <v>26</v>
      </c>
      <c r="B53" s="227"/>
      <c r="C53" s="228"/>
      <c r="D53" s="229"/>
      <c r="E53" s="230"/>
      <c r="F53" s="230"/>
      <c r="G53" s="228"/>
      <c r="H53" s="231"/>
      <c r="I53" s="232"/>
      <c r="J53" s="228"/>
      <c r="K53" s="229"/>
      <c r="L53" s="231"/>
      <c r="M53" s="231"/>
      <c r="N53" s="231"/>
      <c r="O53" s="232"/>
      <c r="P53" s="232"/>
      <c r="Q53" s="228"/>
      <c r="R53" s="229"/>
      <c r="S53" s="233"/>
    </row>
    <row r="54" spans="1:19" ht="15.5" x14ac:dyDescent="0.35">
      <c r="A54" s="208"/>
      <c r="B54" s="209"/>
      <c r="C54" s="210"/>
      <c r="D54" s="211"/>
      <c r="E54" s="212"/>
      <c r="F54" s="212"/>
      <c r="G54" s="213"/>
      <c r="H54" s="214"/>
      <c r="I54" s="215"/>
      <c r="J54" s="213"/>
      <c r="K54" s="216"/>
      <c r="L54" s="214"/>
      <c r="M54" s="214"/>
      <c r="N54" s="214"/>
      <c r="O54" s="215"/>
      <c r="P54" s="215"/>
      <c r="Q54" s="213"/>
      <c r="R54" s="216"/>
      <c r="S54" s="217"/>
    </row>
    <row r="55" spans="1:19" ht="15.5" x14ac:dyDescent="0.35">
      <c r="A55" s="208"/>
      <c r="B55" s="209"/>
      <c r="C55" s="210"/>
      <c r="D55" s="211"/>
      <c r="E55" s="212"/>
      <c r="F55" s="212"/>
      <c r="G55" s="213"/>
      <c r="H55" s="214"/>
      <c r="I55" s="215"/>
      <c r="J55" s="213"/>
      <c r="K55" s="216"/>
      <c r="L55" s="214"/>
      <c r="M55" s="214"/>
      <c r="N55" s="214"/>
      <c r="O55" s="215"/>
      <c r="P55" s="215"/>
      <c r="Q55" s="213"/>
      <c r="R55" s="216"/>
      <c r="S55" s="217"/>
    </row>
    <row r="56" spans="1:19" ht="15.5" x14ac:dyDescent="0.35">
      <c r="A56" s="208"/>
      <c r="B56" s="209"/>
      <c r="C56" s="210"/>
      <c r="D56" s="211"/>
      <c r="E56" s="212"/>
      <c r="F56" s="212"/>
      <c r="G56" s="213"/>
      <c r="H56" s="214"/>
      <c r="I56" s="215"/>
      <c r="J56" s="213"/>
      <c r="K56" s="216"/>
      <c r="L56" s="214"/>
      <c r="M56" s="214"/>
      <c r="N56" s="214"/>
      <c r="O56" s="215"/>
      <c r="P56" s="215"/>
      <c r="Q56" s="213"/>
      <c r="R56" s="216"/>
      <c r="S56" s="217"/>
    </row>
    <row r="57" spans="1:19" ht="15.5" x14ac:dyDescent="0.35">
      <c r="A57" s="208"/>
      <c r="B57" s="209"/>
      <c r="C57" s="210"/>
      <c r="D57" s="211"/>
      <c r="E57" s="212"/>
      <c r="F57" s="212"/>
      <c r="G57" s="213"/>
      <c r="H57" s="214"/>
      <c r="I57" s="215"/>
      <c r="J57" s="213"/>
      <c r="K57" s="216"/>
      <c r="L57" s="214"/>
      <c r="M57" s="214"/>
      <c r="N57" s="214"/>
      <c r="O57" s="215"/>
      <c r="P57" s="215"/>
      <c r="Q57" s="213"/>
      <c r="R57" s="216"/>
      <c r="S57" s="217"/>
    </row>
    <row r="58" spans="1:19" ht="16" thickBot="1" x14ac:dyDescent="0.4">
      <c r="A58" s="234"/>
      <c r="B58" s="235"/>
      <c r="C58" s="236"/>
      <c r="D58" s="237"/>
      <c r="E58" s="238"/>
      <c r="F58" s="238"/>
      <c r="G58" s="239"/>
      <c r="H58" s="240"/>
      <c r="I58" s="241"/>
      <c r="J58" s="239"/>
      <c r="K58" s="242"/>
      <c r="L58" s="240"/>
      <c r="M58" s="240"/>
      <c r="N58" s="240"/>
      <c r="O58" s="241"/>
      <c r="P58" s="241"/>
      <c r="Q58" s="239"/>
      <c r="R58" s="242"/>
      <c r="S58" s="243"/>
    </row>
    <row r="59" spans="1:19" ht="13.5" thickTop="1" x14ac:dyDescent="0.3"/>
  </sheetData>
  <sheetProtection insertRows="0" selectLockedCells="1"/>
  <mergeCells count="10">
    <mergeCell ref="V15:Z15"/>
    <mergeCell ref="K19:Q19"/>
    <mergeCell ref="B3:G3"/>
    <mergeCell ref="H19:J19"/>
    <mergeCell ref="A1:S1"/>
    <mergeCell ref="A19:A20"/>
    <mergeCell ref="D19:G19"/>
    <mergeCell ref="B19:C19"/>
    <mergeCell ref="A5:S13"/>
    <mergeCell ref="R19:S19"/>
  </mergeCells>
  <phoneticPr fontId="0" type="noConversion"/>
  <pageMargins left="0.5" right="0.5" top="0.5" bottom="0.75" header="0.5" footer="0.5"/>
  <pageSetup scale="75" orientation="landscape" blackAndWhite="1" r:id="rId1"/>
  <headerFooter alignWithMargins="0">
    <oddFooter>&amp;LLast modified on &amp;D, &amp;T&amp;RPage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zoomScaleNormal="100" zoomScaleSheetLayoutView="100" workbookViewId="0">
      <selection activeCell="A30" sqref="A30:I34"/>
    </sheetView>
  </sheetViews>
  <sheetFormatPr defaultColWidth="9.1796875" defaultRowHeight="13" x14ac:dyDescent="0.3"/>
  <cols>
    <col min="1" max="1" width="25.7265625" style="29" customWidth="1"/>
    <col min="2" max="3" width="12.54296875" style="29" customWidth="1"/>
    <col min="4" max="5" width="10.453125" style="30" customWidth="1"/>
    <col min="6" max="12" width="10.453125" style="31" customWidth="1"/>
    <col min="13" max="14" width="5.7265625" style="31" customWidth="1"/>
    <col min="15" max="16384" width="9.1796875" style="29"/>
  </cols>
  <sheetData>
    <row r="1" spans="1:14" ht="24" thickTop="1" thickBot="1" x14ac:dyDescent="0.55000000000000004">
      <c r="A1" s="320" t="s">
        <v>295</v>
      </c>
      <c r="B1" s="321"/>
      <c r="C1" s="321"/>
      <c r="D1" s="321"/>
      <c r="E1" s="321"/>
      <c r="F1" s="321"/>
      <c r="G1" s="321"/>
      <c r="H1" s="321"/>
      <c r="I1" s="321"/>
      <c r="J1" s="321"/>
      <c r="K1" s="321"/>
      <c r="L1" s="321"/>
      <c r="M1" s="321"/>
      <c r="N1" s="322"/>
    </row>
    <row r="2" spans="1:14" ht="13.5" thickTop="1" x14ac:dyDescent="0.3">
      <c r="A2" s="6"/>
      <c r="B2" s="6"/>
      <c r="C2" s="6"/>
      <c r="D2" s="39"/>
      <c r="E2" s="39"/>
      <c r="F2" s="40"/>
      <c r="G2" s="40"/>
      <c r="H2" s="40"/>
      <c r="I2" s="40"/>
      <c r="J2" s="40"/>
      <c r="K2" s="40"/>
      <c r="L2" s="40"/>
      <c r="M2" s="40"/>
      <c r="N2" s="40"/>
    </row>
    <row r="3" spans="1:14" x14ac:dyDescent="0.3">
      <c r="A3" s="41" t="s">
        <v>2</v>
      </c>
      <c r="B3" s="295" t="str">
        <f>'Table 1 Enrollment'!B12</f>
        <v>Gloucester County, Glassboro</v>
      </c>
      <c r="C3" s="316"/>
      <c r="D3" s="316"/>
      <c r="E3" s="316"/>
      <c r="F3" s="296"/>
      <c r="G3" s="6"/>
      <c r="H3" s="6"/>
      <c r="I3" s="6"/>
      <c r="J3" s="6"/>
      <c r="K3" s="6"/>
      <c r="L3" s="6"/>
      <c r="M3" s="40"/>
      <c r="N3" s="40"/>
    </row>
    <row r="4" spans="1:14" x14ac:dyDescent="0.3">
      <c r="A4" s="41"/>
      <c r="B4" s="42"/>
      <c r="C4" s="42"/>
      <c r="D4" s="42"/>
      <c r="E4" s="42"/>
      <c r="F4" s="42"/>
      <c r="G4" s="40"/>
      <c r="H4" s="40"/>
      <c r="I4" s="40"/>
      <c r="J4" s="40"/>
      <c r="K4" s="40"/>
      <c r="L4" s="40"/>
      <c r="M4" s="40"/>
      <c r="N4" s="40"/>
    </row>
    <row r="5" spans="1:14" x14ac:dyDescent="0.3">
      <c r="A5" s="330"/>
      <c r="B5" s="330"/>
      <c r="C5" s="330"/>
      <c r="D5" s="330"/>
      <c r="E5" s="330"/>
      <c r="F5" s="330"/>
      <c r="G5" s="330"/>
      <c r="H5" s="330"/>
      <c r="I5" s="330"/>
      <c r="J5" s="330"/>
      <c r="K5" s="330"/>
      <c r="L5" s="330"/>
      <c r="M5" s="330"/>
      <c r="N5" s="330"/>
    </row>
    <row r="6" spans="1:14" x14ac:dyDescent="0.3">
      <c r="A6" s="330"/>
      <c r="B6" s="330"/>
      <c r="C6" s="330"/>
      <c r="D6" s="330"/>
      <c r="E6" s="330"/>
      <c r="F6" s="330"/>
      <c r="G6" s="330"/>
      <c r="H6" s="330"/>
      <c r="I6" s="330"/>
      <c r="J6" s="330"/>
      <c r="K6" s="330"/>
      <c r="L6" s="330"/>
      <c r="M6" s="330"/>
      <c r="N6" s="330"/>
    </row>
    <row r="7" spans="1:14" x14ac:dyDescent="0.3">
      <c r="A7" s="330"/>
      <c r="B7" s="330"/>
      <c r="C7" s="330"/>
      <c r="D7" s="330"/>
      <c r="E7" s="330"/>
      <c r="F7" s="330"/>
      <c r="G7" s="330"/>
      <c r="H7" s="330"/>
      <c r="I7" s="330"/>
      <c r="J7" s="330"/>
      <c r="K7" s="330"/>
      <c r="L7" s="330"/>
      <c r="M7" s="330"/>
      <c r="N7" s="330"/>
    </row>
    <row r="8" spans="1:14" x14ac:dyDescent="0.3">
      <c r="A8" s="330"/>
      <c r="B8" s="330"/>
      <c r="C8" s="330"/>
      <c r="D8" s="330"/>
      <c r="E8" s="330"/>
      <c r="F8" s="330"/>
      <c r="G8" s="330"/>
      <c r="H8" s="330"/>
      <c r="I8" s="330"/>
      <c r="J8" s="330"/>
      <c r="K8" s="330"/>
      <c r="L8" s="330"/>
      <c r="M8" s="330"/>
      <c r="N8" s="330"/>
    </row>
    <row r="9" spans="1:14" x14ac:dyDescent="0.3">
      <c r="A9" s="330"/>
      <c r="B9" s="330"/>
      <c r="C9" s="330"/>
      <c r="D9" s="330"/>
      <c r="E9" s="330"/>
      <c r="F9" s="330"/>
      <c r="G9" s="330"/>
      <c r="H9" s="330"/>
      <c r="I9" s="330"/>
      <c r="J9" s="330"/>
      <c r="K9" s="330"/>
      <c r="L9" s="330"/>
      <c r="M9" s="330"/>
      <c r="N9" s="330"/>
    </row>
    <row r="10" spans="1:14" x14ac:dyDescent="0.3">
      <c r="A10" s="330"/>
      <c r="B10" s="330"/>
      <c r="C10" s="330"/>
      <c r="D10" s="330"/>
      <c r="E10" s="330"/>
      <c r="F10" s="330"/>
      <c r="G10" s="330"/>
      <c r="H10" s="330"/>
      <c r="I10" s="330"/>
      <c r="J10" s="330"/>
      <c r="K10" s="330"/>
      <c r="L10" s="330"/>
      <c r="M10" s="330"/>
      <c r="N10" s="330"/>
    </row>
    <row r="11" spans="1:14" x14ac:dyDescent="0.3">
      <c r="A11" s="330"/>
      <c r="B11" s="330"/>
      <c r="C11" s="330"/>
      <c r="D11" s="330"/>
      <c r="E11" s="330"/>
      <c r="F11" s="330"/>
      <c r="G11" s="330"/>
      <c r="H11" s="330"/>
      <c r="I11" s="330"/>
      <c r="J11" s="330"/>
      <c r="K11" s="330"/>
      <c r="L11" s="330"/>
      <c r="M11" s="330"/>
      <c r="N11" s="330"/>
    </row>
    <row r="12" spans="1:14" x14ac:dyDescent="0.3">
      <c r="A12" s="330"/>
      <c r="B12" s="330"/>
      <c r="C12" s="330"/>
      <c r="D12" s="330"/>
      <c r="E12" s="330"/>
      <c r="F12" s="330"/>
      <c r="G12" s="330"/>
      <c r="H12" s="330"/>
      <c r="I12" s="330"/>
      <c r="J12" s="330"/>
      <c r="K12" s="330"/>
      <c r="L12" s="330"/>
      <c r="M12" s="330"/>
      <c r="N12" s="330"/>
    </row>
    <row r="13" spans="1:14" x14ac:dyDescent="0.3">
      <c r="A13" s="330"/>
      <c r="B13" s="330"/>
      <c r="C13" s="330"/>
      <c r="D13" s="330"/>
      <c r="E13" s="330"/>
      <c r="F13" s="330"/>
      <c r="G13" s="330"/>
      <c r="H13" s="330"/>
      <c r="I13" s="330"/>
      <c r="J13" s="330"/>
      <c r="K13" s="330"/>
      <c r="L13" s="330"/>
      <c r="M13" s="330"/>
      <c r="N13" s="330"/>
    </row>
    <row r="14" spans="1:14" ht="16.5" customHeight="1" x14ac:dyDescent="0.3">
      <c r="A14" s="6"/>
      <c r="B14" s="6"/>
      <c r="C14" s="6"/>
      <c r="D14" s="39"/>
      <c r="E14" s="39"/>
      <c r="F14" s="40"/>
      <c r="G14" s="40"/>
      <c r="H14" s="40"/>
      <c r="I14" s="40"/>
      <c r="J14" s="40"/>
      <c r="K14" s="40"/>
      <c r="L14" s="40"/>
      <c r="M14" s="40"/>
      <c r="N14" s="40"/>
    </row>
    <row r="15" spans="1:14" ht="45.75" customHeight="1" thickBot="1" x14ac:dyDescent="0.35">
      <c r="A15" s="6"/>
      <c r="B15" s="6"/>
      <c r="C15" s="6"/>
      <c r="D15" s="39"/>
      <c r="E15" s="39"/>
      <c r="F15" s="40"/>
      <c r="G15" s="40"/>
      <c r="H15" s="40"/>
      <c r="I15" s="40"/>
      <c r="J15" s="40"/>
      <c r="K15" s="40"/>
      <c r="L15" s="40"/>
      <c r="M15" s="40"/>
      <c r="N15" s="40"/>
    </row>
    <row r="16" spans="1:14" ht="38.25" customHeight="1" thickTop="1" x14ac:dyDescent="0.3">
      <c r="A16" s="323" t="s">
        <v>12</v>
      </c>
      <c r="B16" s="328" t="s">
        <v>8</v>
      </c>
      <c r="C16" s="329"/>
      <c r="D16" s="325" t="s">
        <v>16</v>
      </c>
      <c r="E16" s="326"/>
      <c r="F16" s="327"/>
      <c r="G16" s="333" t="s">
        <v>211</v>
      </c>
      <c r="H16" s="334"/>
      <c r="I16" s="335"/>
      <c r="J16" s="336" t="s">
        <v>186</v>
      </c>
      <c r="K16" s="337"/>
      <c r="L16" s="337"/>
      <c r="M16" s="331" t="s">
        <v>18</v>
      </c>
      <c r="N16" s="332"/>
    </row>
    <row r="17" spans="1:14" ht="114" customHeight="1" x14ac:dyDescent="0.3">
      <c r="A17" s="324"/>
      <c r="B17" s="43" t="s">
        <v>20</v>
      </c>
      <c r="C17" s="44" t="s">
        <v>21</v>
      </c>
      <c r="D17" s="45" t="s">
        <v>15</v>
      </c>
      <c r="E17" s="116" t="s">
        <v>203</v>
      </c>
      <c r="F17" s="118" t="s">
        <v>196</v>
      </c>
      <c r="G17" s="135" t="s">
        <v>204</v>
      </c>
      <c r="H17" s="136" t="s">
        <v>205</v>
      </c>
      <c r="I17" s="137" t="s">
        <v>206</v>
      </c>
      <c r="J17" s="138" t="s">
        <v>207</v>
      </c>
      <c r="K17" s="139" t="s">
        <v>208</v>
      </c>
      <c r="L17" s="139" t="s">
        <v>209</v>
      </c>
      <c r="M17" s="51" t="s">
        <v>17</v>
      </c>
      <c r="N17" s="52" t="s">
        <v>19</v>
      </c>
    </row>
    <row r="18" spans="1:14" s="6" customFormat="1" x14ac:dyDescent="0.3">
      <c r="A18" s="69"/>
      <c r="B18" s="70"/>
      <c r="C18" s="71"/>
      <c r="D18" s="72"/>
      <c r="E18" s="119"/>
      <c r="F18" s="77"/>
      <c r="G18" s="75"/>
      <c r="H18" s="76"/>
      <c r="I18" s="73"/>
      <c r="J18" s="74"/>
      <c r="K18" s="75"/>
      <c r="L18" s="75"/>
      <c r="M18" s="74"/>
      <c r="N18" s="77"/>
    </row>
    <row r="19" spans="1:14" s="6" customFormat="1" x14ac:dyDescent="0.3">
      <c r="A19" s="244" t="s">
        <v>11</v>
      </c>
      <c r="B19" s="194" t="s">
        <v>197</v>
      </c>
      <c r="C19" s="195" t="s">
        <v>22</v>
      </c>
      <c r="D19" s="196">
        <v>37135</v>
      </c>
      <c r="E19" s="198">
        <v>0</v>
      </c>
      <c r="F19" s="199">
        <v>2</v>
      </c>
      <c r="G19" s="203">
        <v>1</v>
      </c>
      <c r="H19" s="205"/>
      <c r="I19" s="245"/>
      <c r="J19" s="203"/>
      <c r="K19" s="204"/>
      <c r="L19" s="204"/>
      <c r="M19" s="203"/>
      <c r="N19" s="246"/>
    </row>
    <row r="20" spans="1:14" s="6" customFormat="1" x14ac:dyDescent="0.3">
      <c r="A20" s="244" t="s">
        <v>11</v>
      </c>
      <c r="B20" s="194" t="s">
        <v>197</v>
      </c>
      <c r="C20" s="195" t="s">
        <v>23</v>
      </c>
      <c r="D20" s="196">
        <v>35309</v>
      </c>
      <c r="E20" s="198">
        <v>5</v>
      </c>
      <c r="F20" s="199">
        <v>4</v>
      </c>
      <c r="G20" s="203"/>
      <c r="H20" s="205"/>
      <c r="I20" s="245">
        <v>1</v>
      </c>
      <c r="J20" s="203"/>
      <c r="K20" s="204"/>
      <c r="L20" s="204">
        <v>1</v>
      </c>
      <c r="M20" s="203">
        <v>1</v>
      </c>
      <c r="N20" s="202">
        <v>5</v>
      </c>
    </row>
    <row r="21" spans="1:14" s="6" customFormat="1" x14ac:dyDescent="0.3">
      <c r="A21" s="69"/>
      <c r="B21" s="70"/>
      <c r="C21" s="71"/>
      <c r="D21" s="115"/>
      <c r="E21" s="119"/>
      <c r="F21" s="77"/>
      <c r="G21" s="75"/>
      <c r="H21" s="76"/>
      <c r="I21" s="73"/>
      <c r="J21" s="74"/>
      <c r="K21" s="75"/>
      <c r="L21" s="75"/>
      <c r="M21" s="74"/>
      <c r="N21" s="77"/>
    </row>
    <row r="22" spans="1:14" s="6" customFormat="1" x14ac:dyDescent="0.3">
      <c r="A22" s="69"/>
      <c r="B22" s="70"/>
      <c r="C22" s="71"/>
      <c r="D22" s="72"/>
      <c r="E22" s="119"/>
      <c r="F22" s="77"/>
      <c r="G22" s="75"/>
      <c r="H22" s="76"/>
      <c r="I22" s="73"/>
      <c r="J22" s="74"/>
      <c r="K22" s="75"/>
      <c r="L22" s="75"/>
      <c r="M22" s="74"/>
      <c r="N22" s="77"/>
    </row>
    <row r="23" spans="1:14" x14ac:dyDescent="0.3">
      <c r="A23" s="32" t="s">
        <v>210</v>
      </c>
      <c r="B23" s="33"/>
      <c r="C23" s="34"/>
      <c r="D23" s="35"/>
      <c r="E23" s="120"/>
      <c r="F23" s="38"/>
      <c r="G23" s="36"/>
      <c r="H23" s="37"/>
      <c r="I23" s="34"/>
      <c r="J23" s="35"/>
      <c r="K23" s="36"/>
      <c r="L23" s="36"/>
      <c r="M23" s="35"/>
      <c r="N23" s="38"/>
    </row>
    <row r="24" spans="1:14" ht="15.5" x14ac:dyDescent="0.35">
      <c r="A24" s="208"/>
      <c r="B24" s="209"/>
      <c r="C24" s="210"/>
      <c r="D24" s="258"/>
      <c r="E24" s="266"/>
      <c r="F24" s="264"/>
      <c r="G24" s="261"/>
      <c r="H24" s="262"/>
      <c r="I24" s="260"/>
      <c r="J24" s="263"/>
      <c r="K24" s="261"/>
      <c r="L24" s="261"/>
      <c r="M24" s="263"/>
      <c r="N24" s="264"/>
    </row>
    <row r="25" spans="1:14" ht="15.5" x14ac:dyDescent="0.35">
      <c r="A25" s="265"/>
      <c r="B25" s="209"/>
      <c r="C25" s="210"/>
      <c r="D25" s="258"/>
      <c r="E25" s="266"/>
      <c r="F25" s="264"/>
      <c r="G25" s="261"/>
      <c r="H25" s="262"/>
      <c r="I25" s="260"/>
      <c r="J25" s="263"/>
      <c r="K25" s="261"/>
      <c r="L25" s="261"/>
      <c r="M25" s="263"/>
      <c r="N25" s="264"/>
    </row>
    <row r="26" spans="1:14" ht="15.5" x14ac:dyDescent="0.35">
      <c r="A26" s="265"/>
      <c r="B26" s="209"/>
      <c r="C26" s="210"/>
      <c r="D26" s="258"/>
      <c r="E26" s="266"/>
      <c r="F26" s="264"/>
      <c r="G26" s="261"/>
      <c r="H26" s="262"/>
      <c r="I26" s="260"/>
      <c r="J26" s="263"/>
      <c r="K26" s="261"/>
      <c r="L26" s="261"/>
      <c r="M26" s="263"/>
      <c r="N26" s="264"/>
    </row>
    <row r="27" spans="1:14" ht="15.5" x14ac:dyDescent="0.35">
      <c r="A27" s="265"/>
      <c r="B27" s="209"/>
      <c r="C27" s="210"/>
      <c r="D27" s="258"/>
      <c r="E27" s="266"/>
      <c r="F27" s="264"/>
      <c r="G27" s="261"/>
      <c r="H27" s="262"/>
      <c r="I27" s="260"/>
      <c r="J27" s="263"/>
      <c r="K27" s="261"/>
      <c r="L27" s="261"/>
      <c r="M27" s="263"/>
      <c r="N27" s="264"/>
    </row>
    <row r="28" spans="1:14" ht="15.5" x14ac:dyDescent="0.35">
      <c r="A28" s="265"/>
      <c r="B28" s="209"/>
      <c r="C28" s="210"/>
      <c r="D28" s="258"/>
      <c r="E28" s="266"/>
      <c r="F28" s="264"/>
      <c r="G28" s="261"/>
      <c r="H28" s="262"/>
      <c r="I28" s="260"/>
      <c r="J28" s="263"/>
      <c r="K28" s="261"/>
      <c r="L28" s="261"/>
      <c r="M28" s="263"/>
      <c r="N28" s="264"/>
    </row>
    <row r="29" spans="1:14" ht="15.5" x14ac:dyDescent="0.35">
      <c r="A29" s="265"/>
      <c r="B29" s="209"/>
      <c r="C29" s="210"/>
      <c r="D29" s="258"/>
      <c r="E29" s="266"/>
      <c r="F29" s="264"/>
      <c r="G29" s="261"/>
      <c r="H29" s="262"/>
      <c r="I29" s="260"/>
      <c r="J29" s="263"/>
      <c r="K29" s="261"/>
      <c r="L29" s="261"/>
      <c r="M29" s="263"/>
      <c r="N29" s="264"/>
    </row>
    <row r="30" spans="1:14" ht="15.5" x14ac:dyDescent="0.35">
      <c r="A30" s="265"/>
      <c r="B30" s="209"/>
      <c r="C30" s="210"/>
      <c r="D30" s="258"/>
      <c r="E30" s="266"/>
      <c r="F30" s="264"/>
      <c r="G30" s="261"/>
      <c r="H30" s="262"/>
      <c r="I30" s="260"/>
      <c r="J30" s="263"/>
      <c r="K30" s="261"/>
      <c r="L30" s="261"/>
      <c r="M30" s="263"/>
      <c r="N30" s="264"/>
    </row>
    <row r="31" spans="1:14" ht="15.5" x14ac:dyDescent="0.35">
      <c r="A31" s="265"/>
      <c r="B31" s="209"/>
      <c r="C31" s="210"/>
      <c r="D31" s="258"/>
      <c r="E31" s="266"/>
      <c r="F31" s="264"/>
      <c r="G31" s="261"/>
      <c r="H31" s="262"/>
      <c r="I31" s="260"/>
      <c r="J31" s="263"/>
      <c r="K31" s="261"/>
      <c r="L31" s="261"/>
      <c r="M31" s="263"/>
      <c r="N31" s="264"/>
    </row>
    <row r="32" spans="1:14" ht="15.5" x14ac:dyDescent="0.35">
      <c r="A32" s="265"/>
      <c r="B32" s="209"/>
      <c r="C32" s="210"/>
      <c r="D32" s="258"/>
      <c r="E32" s="266"/>
      <c r="F32" s="264"/>
      <c r="G32" s="261"/>
      <c r="H32" s="262"/>
      <c r="I32" s="260"/>
      <c r="J32" s="263"/>
      <c r="K32" s="261"/>
      <c r="L32" s="261"/>
      <c r="M32" s="263"/>
      <c r="N32" s="264"/>
    </row>
    <row r="33" spans="1:14" ht="15.5" x14ac:dyDescent="0.35">
      <c r="A33" s="265"/>
      <c r="B33" s="209"/>
      <c r="C33" s="210"/>
      <c r="D33" s="258"/>
      <c r="E33" s="266"/>
      <c r="F33" s="264"/>
      <c r="G33" s="261"/>
      <c r="H33" s="262"/>
      <c r="I33" s="260"/>
      <c r="J33" s="263"/>
      <c r="K33" s="261"/>
      <c r="L33" s="261"/>
      <c r="M33" s="263"/>
      <c r="N33" s="264"/>
    </row>
    <row r="34" spans="1:14" ht="15.5" x14ac:dyDescent="0.35">
      <c r="A34" s="265"/>
      <c r="B34" s="209"/>
      <c r="C34" s="210"/>
      <c r="D34" s="258"/>
      <c r="E34" s="266"/>
      <c r="F34" s="264"/>
      <c r="G34" s="261"/>
      <c r="H34" s="262"/>
      <c r="I34" s="260"/>
      <c r="J34" s="263"/>
      <c r="K34" s="261"/>
      <c r="L34" s="261"/>
      <c r="M34" s="263"/>
      <c r="N34" s="264"/>
    </row>
    <row r="35" spans="1:14" ht="15.5" x14ac:dyDescent="0.35">
      <c r="A35" s="265" t="s">
        <v>337</v>
      </c>
      <c r="B35" s="209"/>
      <c r="C35" s="210"/>
      <c r="D35" s="258">
        <v>42790</v>
      </c>
      <c r="E35" s="266">
        <v>1</v>
      </c>
      <c r="F35" s="264"/>
      <c r="G35" s="261"/>
      <c r="H35" s="262"/>
      <c r="I35" s="260">
        <v>1</v>
      </c>
      <c r="J35" s="263"/>
      <c r="K35" s="261"/>
      <c r="L35" s="261"/>
      <c r="M35" s="263"/>
      <c r="N35" s="264"/>
    </row>
    <row r="36" spans="1:14" ht="15.5" x14ac:dyDescent="0.35">
      <c r="A36" s="265" t="s">
        <v>338</v>
      </c>
      <c r="B36" s="209"/>
      <c r="C36" s="210"/>
      <c r="D36" s="258">
        <v>40444</v>
      </c>
      <c r="E36" s="266">
        <v>8</v>
      </c>
      <c r="F36" s="264"/>
      <c r="G36" s="261">
        <v>1</v>
      </c>
      <c r="H36" s="262"/>
      <c r="I36" s="260"/>
      <c r="J36" s="263"/>
      <c r="K36" s="261"/>
      <c r="L36" s="261"/>
      <c r="M36" s="263"/>
      <c r="N36" s="264"/>
    </row>
    <row r="37" spans="1:14" ht="15.5" x14ac:dyDescent="0.35">
      <c r="A37" s="265" t="s">
        <v>339</v>
      </c>
      <c r="B37" s="209"/>
      <c r="C37" s="210"/>
      <c r="D37" s="258">
        <v>38743</v>
      </c>
      <c r="E37" s="266">
        <v>13</v>
      </c>
      <c r="F37" s="264"/>
      <c r="G37" s="261"/>
      <c r="H37" s="262"/>
      <c r="I37" s="260">
        <v>1</v>
      </c>
      <c r="J37" s="263"/>
      <c r="K37" s="261"/>
      <c r="L37" s="261"/>
      <c r="M37" s="263"/>
      <c r="N37" s="264"/>
    </row>
    <row r="38" spans="1:14" ht="15.5" x14ac:dyDescent="0.35">
      <c r="A38" s="265" t="s">
        <v>340</v>
      </c>
      <c r="B38" s="209"/>
      <c r="C38" s="210"/>
      <c r="D38" s="258">
        <v>41157</v>
      </c>
      <c r="E38" s="266">
        <v>6</v>
      </c>
      <c r="F38" s="264"/>
      <c r="G38" s="261"/>
      <c r="H38" s="262"/>
      <c r="I38" s="260">
        <v>1</v>
      </c>
      <c r="J38" s="263"/>
      <c r="K38" s="261"/>
      <c r="L38" s="261"/>
      <c r="M38" s="263"/>
      <c r="N38" s="264"/>
    </row>
    <row r="39" spans="1:14" ht="15.5" x14ac:dyDescent="0.35">
      <c r="A39" s="265" t="s">
        <v>341</v>
      </c>
      <c r="B39" s="209"/>
      <c r="C39" s="210"/>
      <c r="D39" s="258">
        <v>42614</v>
      </c>
      <c r="E39" s="266">
        <v>2</v>
      </c>
      <c r="F39" s="264"/>
      <c r="G39" s="261"/>
      <c r="H39" s="262"/>
      <c r="I39" s="260">
        <v>1</v>
      </c>
      <c r="J39" s="263"/>
      <c r="K39" s="261"/>
      <c r="L39" s="261"/>
      <c r="M39" s="263"/>
      <c r="N39" s="264"/>
    </row>
    <row r="40" spans="1:14" ht="15.5" x14ac:dyDescent="0.35">
      <c r="A40" s="208"/>
      <c r="B40" s="209"/>
      <c r="C40" s="210"/>
      <c r="D40" s="258"/>
      <c r="E40" s="266"/>
      <c r="F40" s="264"/>
      <c r="G40" s="261"/>
      <c r="H40" s="262"/>
      <c r="I40" s="260"/>
      <c r="J40" s="263"/>
      <c r="K40" s="261"/>
      <c r="L40" s="261"/>
      <c r="M40" s="263"/>
      <c r="N40" s="264"/>
    </row>
    <row r="41" spans="1:14" ht="15.5" x14ac:dyDescent="0.35">
      <c r="A41" s="208"/>
      <c r="B41" s="209"/>
      <c r="C41" s="210"/>
      <c r="D41" s="211"/>
      <c r="E41" s="247"/>
      <c r="F41" s="217"/>
      <c r="G41" s="214"/>
      <c r="H41" s="215"/>
      <c r="I41" s="213"/>
      <c r="J41" s="216"/>
      <c r="K41" s="214"/>
      <c r="L41" s="214"/>
      <c r="M41" s="216"/>
      <c r="N41" s="217"/>
    </row>
    <row r="42" spans="1:14" ht="15.5" x14ac:dyDescent="0.35">
      <c r="A42" s="208"/>
      <c r="B42" s="209"/>
      <c r="C42" s="210"/>
      <c r="D42" s="211"/>
      <c r="E42" s="247"/>
      <c r="F42" s="217"/>
      <c r="G42" s="214"/>
      <c r="H42" s="215"/>
      <c r="I42" s="213"/>
      <c r="J42" s="216"/>
      <c r="K42" s="214"/>
      <c r="L42" s="214"/>
      <c r="M42" s="216"/>
      <c r="N42" s="217"/>
    </row>
    <row r="43" spans="1:14" ht="15.5" x14ac:dyDescent="0.35">
      <c r="A43" s="208"/>
      <c r="B43" s="209"/>
      <c r="C43" s="210"/>
      <c r="D43" s="211"/>
      <c r="E43" s="247"/>
      <c r="F43" s="217"/>
      <c r="G43" s="214"/>
      <c r="H43" s="215"/>
      <c r="I43" s="213"/>
      <c r="J43" s="216"/>
      <c r="K43" s="214"/>
      <c r="L43" s="214"/>
      <c r="M43" s="216"/>
      <c r="N43" s="217"/>
    </row>
    <row r="44" spans="1:14" ht="15.5" x14ac:dyDescent="0.35">
      <c r="A44" s="208"/>
      <c r="B44" s="209"/>
      <c r="C44" s="210"/>
      <c r="D44" s="211"/>
      <c r="E44" s="247"/>
      <c r="F44" s="217"/>
      <c r="G44" s="214"/>
      <c r="H44" s="215"/>
      <c r="I44" s="213"/>
      <c r="J44" s="216"/>
      <c r="K44" s="214"/>
      <c r="L44" s="214"/>
      <c r="M44" s="216"/>
      <c r="N44" s="217"/>
    </row>
    <row r="45" spans="1:14" ht="15.5" x14ac:dyDescent="0.35">
      <c r="A45" s="208"/>
      <c r="B45" s="209"/>
      <c r="C45" s="210"/>
      <c r="D45" s="211"/>
      <c r="E45" s="247"/>
      <c r="F45" s="217"/>
      <c r="G45" s="214"/>
      <c r="H45" s="215"/>
      <c r="I45" s="213"/>
      <c r="J45" s="216"/>
      <c r="K45" s="214"/>
      <c r="L45" s="214"/>
      <c r="M45" s="216"/>
      <c r="N45" s="217"/>
    </row>
    <row r="46" spans="1:14" ht="15.5" x14ac:dyDescent="0.35">
      <c r="A46" s="208"/>
      <c r="B46" s="209"/>
      <c r="C46" s="210"/>
      <c r="D46" s="211"/>
      <c r="E46" s="247"/>
      <c r="F46" s="217"/>
      <c r="G46" s="214"/>
      <c r="H46" s="215"/>
      <c r="I46" s="213"/>
      <c r="J46" s="216"/>
      <c r="K46" s="214"/>
      <c r="L46" s="214"/>
      <c r="M46" s="216"/>
      <c r="N46" s="217"/>
    </row>
    <row r="47" spans="1:14" ht="15.5" x14ac:dyDescent="0.35">
      <c r="A47" s="218" t="s">
        <v>212</v>
      </c>
      <c r="B47" s="219"/>
      <c r="C47" s="220"/>
      <c r="D47" s="221"/>
      <c r="E47" s="248"/>
      <c r="F47" s="225"/>
      <c r="G47" s="223"/>
      <c r="H47" s="224"/>
      <c r="I47" s="220"/>
      <c r="J47" s="221"/>
      <c r="K47" s="223"/>
      <c r="L47" s="223"/>
      <c r="M47" s="221"/>
      <c r="N47" s="225"/>
    </row>
    <row r="48" spans="1:14" ht="15.5" x14ac:dyDescent="0.35">
      <c r="A48" s="208"/>
      <c r="B48" s="209"/>
      <c r="C48" s="210"/>
      <c r="D48" s="211"/>
      <c r="E48" s="247"/>
      <c r="F48" s="217"/>
      <c r="G48" s="214"/>
      <c r="H48" s="215"/>
      <c r="I48" s="213"/>
      <c r="J48" s="216"/>
      <c r="K48" s="214"/>
      <c r="L48" s="214"/>
      <c r="M48" s="216"/>
      <c r="N48" s="217"/>
    </row>
    <row r="49" spans="1:14" ht="15.5" x14ac:dyDescent="0.35">
      <c r="A49" s="208"/>
      <c r="B49" s="209"/>
      <c r="C49" s="210"/>
      <c r="D49" s="211"/>
      <c r="E49" s="247"/>
      <c r="F49" s="217"/>
      <c r="G49" s="214"/>
      <c r="H49" s="215"/>
      <c r="I49" s="213"/>
      <c r="J49" s="216"/>
      <c r="K49" s="214"/>
      <c r="L49" s="214"/>
      <c r="M49" s="216"/>
      <c r="N49" s="217"/>
    </row>
    <row r="50" spans="1:14" ht="15.5" x14ac:dyDescent="0.35">
      <c r="A50" s="208"/>
      <c r="B50" s="209"/>
      <c r="C50" s="210"/>
      <c r="D50" s="211"/>
      <c r="E50" s="247"/>
      <c r="F50" s="217"/>
      <c r="G50" s="214"/>
      <c r="H50" s="215"/>
      <c r="I50" s="213"/>
      <c r="J50" s="216"/>
      <c r="K50" s="214"/>
      <c r="L50" s="214"/>
      <c r="M50" s="216"/>
      <c r="N50" s="217"/>
    </row>
    <row r="51" spans="1:14" ht="15.5" x14ac:dyDescent="0.35">
      <c r="A51" s="226" t="s">
        <v>213</v>
      </c>
      <c r="B51" s="227"/>
      <c r="C51" s="228"/>
      <c r="D51" s="229"/>
      <c r="E51" s="249"/>
      <c r="F51" s="233"/>
      <c r="G51" s="231"/>
      <c r="H51" s="232"/>
      <c r="I51" s="228"/>
      <c r="J51" s="229"/>
      <c r="K51" s="231"/>
      <c r="L51" s="231"/>
      <c r="M51" s="229"/>
      <c r="N51" s="233"/>
    </row>
    <row r="52" spans="1:14" ht="15.5" x14ac:dyDescent="0.35">
      <c r="A52" s="208"/>
      <c r="B52" s="209"/>
      <c r="C52" s="210"/>
      <c r="D52" s="211"/>
      <c r="E52" s="247"/>
      <c r="F52" s="217"/>
      <c r="G52" s="214"/>
      <c r="H52" s="215"/>
      <c r="I52" s="213"/>
      <c r="J52" s="216"/>
      <c r="K52" s="214"/>
      <c r="L52" s="214"/>
      <c r="M52" s="216"/>
      <c r="N52" s="217"/>
    </row>
    <row r="53" spans="1:14" ht="15.5" x14ac:dyDescent="0.35">
      <c r="A53" s="208"/>
      <c r="B53" s="209"/>
      <c r="C53" s="210"/>
      <c r="D53" s="211"/>
      <c r="E53" s="247"/>
      <c r="F53" s="217"/>
      <c r="G53" s="214"/>
      <c r="H53" s="215"/>
      <c r="I53" s="213"/>
      <c r="J53" s="216"/>
      <c r="K53" s="214"/>
      <c r="L53" s="214"/>
      <c r="M53" s="216"/>
      <c r="N53" s="217"/>
    </row>
    <row r="54" spans="1:14" ht="16" thickBot="1" x14ac:dyDescent="0.4">
      <c r="A54" s="234"/>
      <c r="B54" s="235"/>
      <c r="C54" s="236"/>
      <c r="D54" s="237"/>
      <c r="E54" s="250"/>
      <c r="F54" s="243"/>
      <c r="G54" s="240"/>
      <c r="H54" s="241"/>
      <c r="I54" s="239"/>
      <c r="J54" s="242"/>
      <c r="K54" s="240"/>
      <c r="L54" s="240"/>
      <c r="M54" s="242"/>
      <c r="N54" s="243"/>
    </row>
    <row r="55" spans="1:14" ht="13.5" thickTop="1" x14ac:dyDescent="0.3"/>
  </sheetData>
  <sheetProtection insertRows="0" selectLockedCells="1"/>
  <mergeCells count="9">
    <mergeCell ref="A1:N1"/>
    <mergeCell ref="A16:A17"/>
    <mergeCell ref="D16:F16"/>
    <mergeCell ref="B16:C16"/>
    <mergeCell ref="A5:N13"/>
    <mergeCell ref="M16:N16"/>
    <mergeCell ref="G16:I16"/>
    <mergeCell ref="J16:L16"/>
    <mergeCell ref="B3:F3"/>
  </mergeCells>
  <phoneticPr fontId="0" type="noConversion"/>
  <pageMargins left="0.5" right="0.5" top="0.5" bottom="0.75" header="0.5" footer="0.5"/>
  <pageSetup scale="61" orientation="portrait" blackAndWhite="1" r:id="rId1"/>
  <headerFooter alignWithMargins="0">
    <oddFooter>&amp;LLast modified on &amp;D, &amp;T&amp;RPage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showGridLines="0" zoomScaleNormal="100" workbookViewId="0">
      <selection activeCell="A40" sqref="A40:B40"/>
    </sheetView>
  </sheetViews>
  <sheetFormatPr defaultColWidth="9.1796875" defaultRowHeight="13" x14ac:dyDescent="0.3"/>
  <cols>
    <col min="1" max="1" width="40.54296875" style="142" customWidth="1"/>
    <col min="2" max="2" width="20.54296875" style="142" customWidth="1"/>
    <col min="3" max="3" width="12.7265625" style="170" customWidth="1"/>
    <col min="4" max="7" width="12.7265625" style="147" customWidth="1"/>
    <col min="8" max="8" width="12.7265625" style="148" customWidth="1"/>
    <col min="9" max="16384" width="9.1796875" style="142"/>
  </cols>
  <sheetData>
    <row r="1" spans="1:46" ht="31" thickTop="1" thickBot="1" x14ac:dyDescent="0.65">
      <c r="A1" s="338" t="s">
        <v>285</v>
      </c>
      <c r="B1" s="339"/>
      <c r="C1" s="339"/>
      <c r="D1" s="339"/>
      <c r="E1" s="339"/>
      <c r="F1" s="339"/>
      <c r="G1" s="339"/>
      <c r="H1" s="340"/>
      <c r="I1" s="140"/>
      <c r="J1" s="140"/>
      <c r="K1" s="140"/>
      <c r="L1" s="140"/>
      <c r="M1" s="140"/>
      <c r="N1" s="140"/>
      <c r="O1" s="140"/>
      <c r="P1" s="140"/>
      <c r="Q1" s="140"/>
      <c r="R1" s="140"/>
      <c r="S1" s="140"/>
      <c r="T1" s="140"/>
      <c r="U1" s="140"/>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row>
    <row r="2" spans="1:46" ht="13.5" thickTop="1" x14ac:dyDescent="0.3">
      <c r="A2" s="143"/>
      <c r="B2" s="144"/>
      <c r="C2" s="145"/>
      <c r="D2" s="146"/>
    </row>
    <row r="3" spans="1:46" x14ac:dyDescent="0.3">
      <c r="A3" s="149" t="s">
        <v>2</v>
      </c>
      <c r="B3" s="344" t="str">
        <f>'Table 4a Pre K TA''s'!B3</f>
        <v>Gloucester County, Glassboro</v>
      </c>
      <c r="C3" s="345"/>
      <c r="D3" s="345"/>
      <c r="E3" s="346"/>
      <c r="F3" s="171"/>
      <c r="G3" s="171"/>
      <c r="H3" s="142"/>
    </row>
    <row r="4" spans="1:46" x14ac:dyDescent="0.3">
      <c r="A4" s="150"/>
      <c r="B4" s="151"/>
      <c r="C4" s="152"/>
      <c r="D4" s="153"/>
      <c r="E4" s="154"/>
      <c r="F4" s="155"/>
      <c r="G4" s="153"/>
      <c r="H4" s="156"/>
    </row>
    <row r="5" spans="1:46" x14ac:dyDescent="0.3">
      <c r="A5" s="150"/>
      <c r="B5" s="151"/>
      <c r="C5" s="152"/>
      <c r="D5" s="153"/>
      <c r="E5" s="154"/>
      <c r="F5" s="155"/>
      <c r="G5" s="153"/>
      <c r="H5" s="156"/>
    </row>
    <row r="6" spans="1:46" x14ac:dyDescent="0.3">
      <c r="A6" s="150"/>
      <c r="B6" s="151"/>
      <c r="C6" s="152"/>
      <c r="D6" s="153"/>
      <c r="E6" s="154"/>
      <c r="F6" s="155"/>
      <c r="G6" s="153"/>
      <c r="H6" s="156"/>
    </row>
    <row r="7" spans="1:46" x14ac:dyDescent="0.3">
      <c r="A7" s="150"/>
      <c r="B7" s="151"/>
      <c r="C7" s="152"/>
      <c r="D7" s="153"/>
      <c r="E7" s="154"/>
      <c r="F7" s="155"/>
      <c r="G7" s="153"/>
      <c r="H7" s="156"/>
    </row>
    <row r="8" spans="1:46" x14ac:dyDescent="0.3">
      <c r="A8" s="150"/>
      <c r="B8" s="151"/>
      <c r="C8" s="152"/>
      <c r="D8" s="153"/>
      <c r="E8" s="154"/>
      <c r="F8" s="155"/>
      <c r="G8" s="153"/>
      <c r="H8" s="156"/>
    </row>
    <row r="9" spans="1:46" x14ac:dyDescent="0.3">
      <c r="A9" s="150"/>
      <c r="B9" s="151"/>
      <c r="C9" s="152"/>
      <c r="D9" s="153"/>
      <c r="E9" s="154"/>
      <c r="F9" s="155"/>
      <c r="G9" s="153"/>
      <c r="H9" s="156"/>
    </row>
    <row r="10" spans="1:46" x14ac:dyDescent="0.3">
      <c r="A10" s="150"/>
      <c r="B10" s="151"/>
      <c r="C10" s="152"/>
      <c r="D10" s="153"/>
      <c r="E10" s="154"/>
      <c r="F10" s="155"/>
      <c r="G10" s="153"/>
      <c r="H10" s="156"/>
      <c r="AM10" s="157" t="s">
        <v>216</v>
      </c>
    </row>
    <row r="11" spans="1:46" x14ac:dyDescent="0.3">
      <c r="A11" s="150"/>
      <c r="B11" s="151"/>
      <c r="C11" s="152"/>
      <c r="D11" s="153"/>
      <c r="E11" s="154"/>
      <c r="F11" s="155"/>
      <c r="G11" s="153"/>
      <c r="H11" s="156"/>
      <c r="AM11" s="157" t="s">
        <v>217</v>
      </c>
    </row>
    <row r="12" spans="1:46" x14ac:dyDescent="0.3">
      <c r="A12" s="150"/>
      <c r="B12" s="151"/>
      <c r="C12" s="152"/>
      <c r="D12" s="153"/>
      <c r="E12" s="154"/>
      <c r="F12" s="155"/>
      <c r="G12" s="153"/>
      <c r="H12" s="156"/>
    </row>
    <row r="14" spans="1:46" x14ac:dyDescent="0.3">
      <c r="A14" s="341" t="s">
        <v>286</v>
      </c>
      <c r="B14" s="342"/>
      <c r="C14" s="343"/>
      <c r="D14" s="158" t="s">
        <v>216</v>
      </c>
    </row>
    <row r="16" spans="1:46" s="163" customFormat="1" ht="25.5" customHeight="1" x14ac:dyDescent="0.3">
      <c r="A16" s="159" t="s">
        <v>218</v>
      </c>
      <c r="B16" s="159" t="s">
        <v>219</v>
      </c>
      <c r="C16" s="160" t="s">
        <v>220</v>
      </c>
      <c r="D16" s="161" t="s">
        <v>221</v>
      </c>
      <c r="E16" s="162" t="s">
        <v>287</v>
      </c>
      <c r="F16" s="162" t="s">
        <v>296</v>
      </c>
      <c r="G16" s="162" t="s">
        <v>297</v>
      </c>
      <c r="H16" s="162" t="s">
        <v>298</v>
      </c>
    </row>
    <row r="17" spans="1:8" s="164" customFormat="1" x14ac:dyDescent="0.3">
      <c r="A17" s="251" t="s">
        <v>222</v>
      </c>
      <c r="B17" s="251" t="s">
        <v>223</v>
      </c>
      <c r="C17" s="252">
        <v>1</v>
      </c>
      <c r="D17" s="253" t="s">
        <v>224</v>
      </c>
      <c r="E17" s="254">
        <v>50000</v>
      </c>
      <c r="F17" s="254">
        <v>9000</v>
      </c>
      <c r="G17" s="254">
        <v>57999.999999999993</v>
      </c>
      <c r="H17" s="254">
        <v>9000</v>
      </c>
    </row>
    <row r="18" spans="1:8" s="164" customFormat="1" x14ac:dyDescent="0.3">
      <c r="A18" s="251" t="s">
        <v>225</v>
      </c>
      <c r="B18" s="251" t="s">
        <v>226</v>
      </c>
      <c r="C18" s="252">
        <v>1</v>
      </c>
      <c r="D18" s="253" t="s">
        <v>227</v>
      </c>
      <c r="E18" s="254">
        <v>45000</v>
      </c>
      <c r="F18" s="254">
        <v>6250</v>
      </c>
      <c r="G18" s="254">
        <v>52200</v>
      </c>
      <c r="H18" s="254">
        <v>6406</v>
      </c>
    </row>
    <row r="19" spans="1:8" x14ac:dyDescent="0.3">
      <c r="A19" s="165"/>
      <c r="B19" s="165"/>
      <c r="C19" s="166"/>
      <c r="D19" s="167"/>
      <c r="E19" s="168"/>
      <c r="F19" s="168"/>
      <c r="G19" s="169"/>
      <c r="H19" s="169"/>
    </row>
    <row r="20" spans="1:8" x14ac:dyDescent="0.3">
      <c r="A20" s="265" t="s">
        <v>308</v>
      </c>
      <c r="B20" s="265" t="s">
        <v>223</v>
      </c>
      <c r="C20" s="166">
        <v>1</v>
      </c>
      <c r="D20" s="267" t="s">
        <v>349</v>
      </c>
      <c r="E20" s="168">
        <v>76723</v>
      </c>
      <c r="F20" s="168">
        <v>2100</v>
      </c>
      <c r="G20" s="169">
        <v>84173</v>
      </c>
      <c r="H20" s="169">
        <v>2100</v>
      </c>
    </row>
    <row r="21" spans="1:8" x14ac:dyDescent="0.3">
      <c r="A21" s="265" t="s">
        <v>310</v>
      </c>
      <c r="B21" s="265" t="s">
        <v>223</v>
      </c>
      <c r="C21" s="166">
        <v>1</v>
      </c>
      <c r="D21" s="267" t="s">
        <v>351</v>
      </c>
      <c r="E21" s="168">
        <v>84323</v>
      </c>
      <c r="F21" s="168">
        <v>19783</v>
      </c>
      <c r="G21" s="169">
        <v>85293</v>
      </c>
      <c r="H21" s="169">
        <v>21018</v>
      </c>
    </row>
    <row r="22" spans="1:8" x14ac:dyDescent="0.3">
      <c r="A22" s="265" t="s">
        <v>309</v>
      </c>
      <c r="B22" s="265" t="s">
        <v>223</v>
      </c>
      <c r="C22" s="166">
        <v>1</v>
      </c>
      <c r="D22" s="267" t="s">
        <v>349</v>
      </c>
      <c r="E22" s="168">
        <v>83473</v>
      </c>
      <c r="F22" s="168">
        <v>8595</v>
      </c>
      <c r="G22" s="169">
        <v>84173</v>
      </c>
      <c r="H22" s="169">
        <v>9130</v>
      </c>
    </row>
    <row r="23" spans="1:8" x14ac:dyDescent="0.3">
      <c r="A23" s="265" t="s">
        <v>311</v>
      </c>
      <c r="B23" s="265" t="s">
        <v>223</v>
      </c>
      <c r="C23" s="166">
        <v>1</v>
      </c>
      <c r="D23" s="267" t="s">
        <v>351</v>
      </c>
      <c r="E23" s="168">
        <v>84323</v>
      </c>
      <c r="F23" s="168">
        <v>19783</v>
      </c>
      <c r="G23" s="169">
        <v>85293</v>
      </c>
      <c r="H23" s="169">
        <v>2118</v>
      </c>
    </row>
    <row r="24" spans="1:8" x14ac:dyDescent="0.3">
      <c r="A24" s="265" t="s">
        <v>334</v>
      </c>
      <c r="B24" s="265" t="s">
        <v>223</v>
      </c>
      <c r="C24" s="166">
        <v>1</v>
      </c>
      <c r="D24" s="267" t="s">
        <v>350</v>
      </c>
      <c r="E24" s="168">
        <v>67723</v>
      </c>
      <c r="F24" s="168">
        <v>27448</v>
      </c>
      <c r="G24" s="169">
        <v>71073</v>
      </c>
      <c r="H24" s="169">
        <v>29085</v>
      </c>
    </row>
    <row r="25" spans="1:8" x14ac:dyDescent="0.3">
      <c r="A25" s="265"/>
      <c r="B25" s="265"/>
      <c r="C25" s="166"/>
      <c r="D25" s="167"/>
      <c r="E25" s="168"/>
      <c r="F25" s="168"/>
      <c r="G25" s="169"/>
      <c r="H25" s="169"/>
    </row>
    <row r="26" spans="1:8" x14ac:dyDescent="0.3">
      <c r="A26" s="265"/>
      <c r="B26" s="265"/>
      <c r="C26" s="166"/>
      <c r="D26" s="167"/>
      <c r="E26" s="168"/>
      <c r="F26" s="168"/>
      <c r="G26" s="169"/>
      <c r="H26" s="169"/>
    </row>
    <row r="27" spans="1:8" x14ac:dyDescent="0.3">
      <c r="A27" s="165"/>
      <c r="B27" s="165"/>
      <c r="C27" s="166"/>
      <c r="D27" s="167"/>
      <c r="E27" s="168"/>
      <c r="F27" s="168"/>
      <c r="G27" s="169"/>
      <c r="H27" s="169"/>
    </row>
    <row r="28" spans="1:8" x14ac:dyDescent="0.3">
      <c r="A28" s="265"/>
      <c r="B28" s="265"/>
      <c r="C28" s="166"/>
      <c r="D28" s="167"/>
      <c r="E28" s="168"/>
      <c r="F28" s="168"/>
      <c r="G28" s="169"/>
      <c r="H28" s="169"/>
    </row>
    <row r="29" spans="1:8" x14ac:dyDescent="0.3">
      <c r="A29" s="265"/>
      <c r="B29" s="265"/>
      <c r="C29" s="166"/>
      <c r="D29" s="167"/>
      <c r="E29" s="168"/>
      <c r="F29" s="168"/>
      <c r="G29" s="169"/>
      <c r="H29" s="169"/>
    </row>
    <row r="30" spans="1:8" x14ac:dyDescent="0.3">
      <c r="A30" s="265"/>
      <c r="B30" s="265"/>
      <c r="C30" s="166"/>
      <c r="D30" s="167"/>
      <c r="E30" s="168"/>
      <c r="F30" s="168"/>
      <c r="G30" s="169"/>
      <c r="H30" s="169"/>
    </row>
    <row r="31" spans="1:8" x14ac:dyDescent="0.3">
      <c r="A31" s="265"/>
      <c r="B31" s="265"/>
      <c r="C31" s="166"/>
      <c r="D31" s="167"/>
      <c r="E31" s="168"/>
      <c r="F31" s="168"/>
      <c r="G31" s="169"/>
      <c r="H31" s="169"/>
    </row>
    <row r="32" spans="1:8" x14ac:dyDescent="0.3">
      <c r="A32" s="265"/>
      <c r="B32" s="265"/>
      <c r="C32" s="166"/>
      <c r="D32" s="167"/>
      <c r="E32" s="168"/>
      <c r="F32" s="168"/>
      <c r="G32" s="169"/>
      <c r="H32" s="169"/>
    </row>
    <row r="33" spans="1:8" x14ac:dyDescent="0.3">
      <c r="A33" s="265"/>
      <c r="B33" s="265"/>
      <c r="C33" s="166"/>
      <c r="D33" s="167"/>
      <c r="E33" s="168"/>
      <c r="F33" s="168"/>
      <c r="G33" s="169"/>
      <c r="H33" s="169"/>
    </row>
    <row r="34" spans="1:8" x14ac:dyDescent="0.3">
      <c r="A34" s="265"/>
      <c r="B34" s="265"/>
      <c r="C34" s="166"/>
      <c r="D34" s="167"/>
      <c r="E34" s="168"/>
      <c r="F34" s="168"/>
      <c r="G34" s="169"/>
      <c r="H34" s="169"/>
    </row>
    <row r="35" spans="1:8" x14ac:dyDescent="0.3">
      <c r="A35" s="265" t="s">
        <v>336</v>
      </c>
      <c r="B35" s="265" t="s">
        <v>335</v>
      </c>
      <c r="C35" s="166"/>
      <c r="D35" s="167"/>
      <c r="E35" s="168">
        <v>15930</v>
      </c>
      <c r="F35" s="168">
        <v>0</v>
      </c>
      <c r="G35" s="169">
        <v>16408</v>
      </c>
      <c r="H35" s="169">
        <v>0</v>
      </c>
    </row>
    <row r="36" spans="1:8" x14ac:dyDescent="0.3">
      <c r="A36" s="265"/>
      <c r="B36" s="265"/>
      <c r="C36" s="166"/>
      <c r="D36" s="167"/>
      <c r="E36" s="168"/>
      <c r="F36" s="168"/>
      <c r="G36" s="169"/>
      <c r="H36" s="169"/>
    </row>
    <row r="37" spans="1:8" x14ac:dyDescent="0.3">
      <c r="A37" s="265"/>
      <c r="B37" s="265"/>
      <c r="C37" s="166"/>
      <c r="D37" s="167"/>
      <c r="E37" s="168"/>
      <c r="F37" s="168"/>
      <c r="G37" s="169"/>
      <c r="H37" s="169"/>
    </row>
    <row r="38" spans="1:8" x14ac:dyDescent="0.3">
      <c r="A38" s="265" t="s">
        <v>337</v>
      </c>
      <c r="B38" s="265" t="s">
        <v>335</v>
      </c>
      <c r="C38" s="166"/>
      <c r="D38" s="167"/>
      <c r="E38" s="168">
        <v>15826</v>
      </c>
      <c r="F38" s="168">
        <v>0</v>
      </c>
      <c r="G38" s="169">
        <v>16301</v>
      </c>
      <c r="H38" s="169">
        <v>0</v>
      </c>
    </row>
    <row r="39" spans="1:8" x14ac:dyDescent="0.3">
      <c r="A39" s="265" t="s">
        <v>338</v>
      </c>
      <c r="B39" s="265" t="s">
        <v>335</v>
      </c>
      <c r="C39" s="166"/>
      <c r="D39" s="167"/>
      <c r="E39" s="168">
        <v>18900</v>
      </c>
      <c r="F39" s="168">
        <v>0</v>
      </c>
      <c r="G39" s="169">
        <v>19467</v>
      </c>
      <c r="H39" s="169">
        <v>0</v>
      </c>
    </row>
    <row r="40" spans="1:8" x14ac:dyDescent="0.3">
      <c r="A40" s="265"/>
      <c r="B40" s="265"/>
      <c r="C40" s="166"/>
      <c r="D40" s="167"/>
      <c r="E40" s="168"/>
      <c r="F40" s="168"/>
      <c r="G40" s="169"/>
      <c r="H40" s="169"/>
    </row>
    <row r="41" spans="1:8" x14ac:dyDescent="0.3">
      <c r="A41" s="265" t="s">
        <v>340</v>
      </c>
      <c r="B41" s="265" t="s">
        <v>335</v>
      </c>
      <c r="C41" s="166"/>
      <c r="D41" s="167"/>
      <c r="E41" s="168">
        <v>16033</v>
      </c>
      <c r="F41" s="168">
        <v>0</v>
      </c>
      <c r="G41" s="169">
        <v>16514</v>
      </c>
      <c r="H41" s="169">
        <v>0</v>
      </c>
    </row>
    <row r="42" spans="1:8" x14ac:dyDescent="0.3">
      <c r="A42" s="265" t="s">
        <v>341</v>
      </c>
      <c r="B42" s="265" t="s">
        <v>335</v>
      </c>
      <c r="C42" s="166"/>
      <c r="D42" s="167"/>
      <c r="E42" s="168">
        <v>15930</v>
      </c>
      <c r="F42" s="168">
        <v>0</v>
      </c>
      <c r="G42" s="169">
        <v>16408</v>
      </c>
      <c r="H42" s="169">
        <v>0</v>
      </c>
    </row>
    <row r="43" spans="1:8" x14ac:dyDescent="0.3">
      <c r="A43" s="165"/>
      <c r="B43" s="165"/>
      <c r="C43" s="166"/>
      <c r="D43" s="167"/>
      <c r="F43" s="168"/>
      <c r="G43" s="169"/>
      <c r="H43" s="169"/>
    </row>
    <row r="44" spans="1:8" x14ac:dyDescent="0.3">
      <c r="A44" s="265" t="s">
        <v>342</v>
      </c>
      <c r="B44" s="265" t="s">
        <v>343</v>
      </c>
      <c r="C44" s="166"/>
      <c r="D44" s="167"/>
      <c r="E44" s="168">
        <v>7537</v>
      </c>
      <c r="F44" s="168">
        <v>6629</v>
      </c>
      <c r="G44" s="169">
        <v>8080</v>
      </c>
      <c r="H44" s="169">
        <v>3338</v>
      </c>
    </row>
    <row r="45" spans="1:8" x14ac:dyDescent="0.3">
      <c r="A45" s="265" t="s">
        <v>344</v>
      </c>
      <c r="B45" s="265" t="s">
        <v>345</v>
      </c>
      <c r="C45" s="166"/>
      <c r="D45" s="167"/>
      <c r="E45" s="168">
        <v>11725</v>
      </c>
      <c r="F45" s="168">
        <v>7879</v>
      </c>
      <c r="G45" s="169">
        <v>12419</v>
      </c>
      <c r="H45" s="169">
        <v>8370</v>
      </c>
    </row>
    <row r="46" spans="1:8" x14ac:dyDescent="0.3">
      <c r="A46" s="165"/>
      <c r="B46" s="165"/>
      <c r="C46" s="166"/>
      <c r="D46" s="167"/>
      <c r="E46" s="168"/>
      <c r="F46" s="168"/>
      <c r="G46" s="169"/>
      <c r="H46" s="169"/>
    </row>
    <row r="47" spans="1:8" x14ac:dyDescent="0.3">
      <c r="A47" s="265" t="s">
        <v>346</v>
      </c>
      <c r="B47" s="265" t="s">
        <v>347</v>
      </c>
      <c r="C47" s="166"/>
      <c r="D47" s="167"/>
      <c r="E47" s="168">
        <v>30574</v>
      </c>
      <c r="F47" s="168">
        <v>11816</v>
      </c>
      <c r="G47" s="169">
        <v>31862</v>
      </c>
      <c r="H47" s="169">
        <v>12239</v>
      </c>
    </row>
    <row r="48" spans="1:8" x14ac:dyDescent="0.3">
      <c r="A48" s="265"/>
      <c r="B48" s="265"/>
      <c r="C48" s="166"/>
      <c r="D48" s="167"/>
      <c r="E48" s="168"/>
      <c r="F48" s="168"/>
      <c r="G48" s="169"/>
      <c r="H48" s="169"/>
    </row>
    <row r="49" spans="1:8" x14ac:dyDescent="0.3">
      <c r="A49" s="268" t="s">
        <v>352</v>
      </c>
      <c r="B49" s="265" t="s">
        <v>348</v>
      </c>
      <c r="C49" s="166"/>
      <c r="D49" s="167"/>
      <c r="E49" s="168"/>
      <c r="F49" s="168"/>
      <c r="G49" s="169">
        <v>52500</v>
      </c>
      <c r="H49" s="169">
        <v>12239</v>
      </c>
    </row>
  </sheetData>
  <sheetProtection insertRows="0" selectLockedCells="1"/>
  <mergeCells count="3">
    <mergeCell ref="A1:H1"/>
    <mergeCell ref="A14:C14"/>
    <mergeCell ref="B3:E3"/>
  </mergeCells>
  <dataValidations count="1">
    <dataValidation type="list" allowBlank="1" showInputMessage="1" showErrorMessage="1" sqref="D14">
      <formula1>$AM$10:$AM$11</formula1>
    </dataValidation>
  </dataValidations>
  <pageMargins left="0.5" right="0.5" top="0.5" bottom="0.75" header="0.5" footer="0.5"/>
  <pageSetup scale="80" orientation="landscape" r:id="rId1"/>
  <headerFooter alignWithMargins="0">
    <oddFooter>&amp;L&amp;8AEE&amp;CLast modified on &amp;D, &amp;T&amp;R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Normal="100" workbookViewId="0">
      <selection activeCell="E41" sqref="E41:E49"/>
    </sheetView>
  </sheetViews>
  <sheetFormatPr defaultColWidth="9.1796875" defaultRowHeight="12.75" customHeight="1" x14ac:dyDescent="0.25"/>
  <cols>
    <col min="1" max="1" width="42.7265625" style="78" customWidth="1"/>
    <col min="2" max="5" width="15.7265625" style="78" customWidth="1"/>
    <col min="6" max="16384" width="9.1796875" style="78"/>
  </cols>
  <sheetData>
    <row r="1" spans="1:5" ht="12.75" customHeight="1" x14ac:dyDescent="0.3">
      <c r="A1" s="347" t="s">
        <v>174</v>
      </c>
      <c r="B1" s="347"/>
      <c r="C1" s="347"/>
      <c r="D1" s="347"/>
      <c r="E1" s="347"/>
    </row>
    <row r="2" spans="1:5" ht="12.75" customHeight="1" x14ac:dyDescent="0.3">
      <c r="A2" s="347" t="s">
        <v>175</v>
      </c>
      <c r="B2" s="347"/>
      <c r="C2" s="347"/>
      <c r="D2" s="347"/>
      <c r="E2" s="347"/>
    </row>
    <row r="3" spans="1:5" ht="12.75" customHeight="1" x14ac:dyDescent="0.3">
      <c r="A3" s="121"/>
      <c r="B3" s="121"/>
      <c r="C3" s="121"/>
      <c r="D3" s="121"/>
      <c r="E3" s="121"/>
    </row>
    <row r="4" spans="1:5" ht="12.75" customHeight="1" x14ac:dyDescent="0.3">
      <c r="A4" s="347" t="s">
        <v>176</v>
      </c>
      <c r="B4" s="347"/>
      <c r="C4" s="347"/>
      <c r="D4" s="347"/>
      <c r="E4" s="347"/>
    </row>
    <row r="5" spans="1:5" ht="12.75" customHeight="1" x14ac:dyDescent="0.3">
      <c r="A5" s="347" t="s">
        <v>299</v>
      </c>
      <c r="B5" s="347"/>
      <c r="C5" s="347"/>
      <c r="D5" s="347"/>
      <c r="E5" s="347"/>
    </row>
    <row r="6" spans="1:5" ht="12.75" customHeight="1" x14ac:dyDescent="0.3">
      <c r="A6" s="121"/>
      <c r="B6" s="121"/>
      <c r="C6" s="121"/>
      <c r="D6" s="121"/>
      <c r="E6" s="121"/>
    </row>
    <row r="7" spans="1:5" ht="12.75" customHeight="1" x14ac:dyDescent="0.3">
      <c r="A7" s="122" t="s">
        <v>2</v>
      </c>
      <c r="B7" s="355" t="s">
        <v>322</v>
      </c>
      <c r="C7" s="356"/>
      <c r="D7" s="357"/>
      <c r="E7" s="123"/>
    </row>
    <row r="8" spans="1:5" ht="12.75" customHeight="1" x14ac:dyDescent="0.25">
      <c r="A8" s="124"/>
      <c r="B8" s="124"/>
      <c r="C8" s="124"/>
      <c r="D8" s="124"/>
      <c r="E8" s="124"/>
    </row>
    <row r="9" spans="1:5" ht="12.75" customHeight="1" x14ac:dyDescent="0.3">
      <c r="A9" s="125"/>
      <c r="B9" s="124"/>
      <c r="C9" s="124"/>
      <c r="D9" s="124"/>
      <c r="E9" s="124"/>
    </row>
    <row r="10" spans="1:5" ht="12.75" customHeight="1" x14ac:dyDescent="0.3">
      <c r="A10" s="125" t="s">
        <v>300</v>
      </c>
      <c r="B10" s="124"/>
      <c r="C10" s="124"/>
      <c r="D10" s="124"/>
      <c r="E10" s="124"/>
    </row>
    <row r="11" spans="1:5" ht="12.75" customHeight="1" x14ac:dyDescent="0.25">
      <c r="A11" s="175" t="s">
        <v>214</v>
      </c>
      <c r="B11" s="174">
        <f>'Table 1 Enrollment'!B45+'Table 1 Enrollment'!B52+'Table 1 Enrollment'!B56</f>
        <v>56</v>
      </c>
      <c r="D11" s="173"/>
      <c r="E11" s="124"/>
    </row>
    <row r="12" spans="1:5" ht="12.75" customHeight="1" x14ac:dyDescent="0.25">
      <c r="A12" s="175" t="s">
        <v>215</v>
      </c>
      <c r="B12" s="174">
        <f>'Table 1 Enrollment'!C45+'Table 1 Enrollment'!C52+'Table 1 Enrollment'!C56</f>
        <v>0</v>
      </c>
      <c r="D12" s="173"/>
      <c r="E12" s="124"/>
    </row>
    <row r="13" spans="1:5" ht="12.75" customHeight="1" x14ac:dyDescent="0.25">
      <c r="A13" s="175" t="s">
        <v>182</v>
      </c>
      <c r="B13" s="174">
        <f>'Table 1 Enrollment'!E45+'Table 1 Enrollment'!E52+'Table 1 Enrollment'!E56</f>
        <v>100</v>
      </c>
      <c r="D13" s="173"/>
      <c r="E13" s="124"/>
    </row>
    <row r="14" spans="1:5" ht="12.75" customHeight="1" x14ac:dyDescent="0.25">
      <c r="A14" s="175" t="s">
        <v>191</v>
      </c>
      <c r="B14" s="174">
        <f>'Table 1 Enrollment'!F45+'Table 1 Enrollment'!F52+'Table 1 Enrollment'!F56</f>
        <v>0</v>
      </c>
      <c r="D14" s="173"/>
      <c r="E14" s="124"/>
    </row>
    <row r="15" spans="1:5" ht="12.75" customHeight="1" x14ac:dyDescent="0.3">
      <c r="A15" s="124"/>
      <c r="B15" s="79"/>
      <c r="C15" s="172"/>
      <c r="D15" s="80"/>
    </row>
    <row r="16" spans="1:5" ht="12.75" customHeight="1" x14ac:dyDescent="0.3">
      <c r="A16" s="125" t="s">
        <v>301</v>
      </c>
      <c r="B16" s="184"/>
      <c r="C16" s="172"/>
      <c r="D16" s="80"/>
    </row>
    <row r="17" spans="1:5" ht="12.75" customHeight="1" x14ac:dyDescent="0.3">
      <c r="A17" s="175" t="s">
        <v>277</v>
      </c>
      <c r="B17" s="186">
        <f>'Table 1 Enrollment'!B49+'Table 1 Enrollment'!E49+'Table 1 Enrollment'!B59+'Table 1 Enrollment'!E59</f>
        <v>0</v>
      </c>
      <c r="C17" s="172"/>
      <c r="D17" s="80"/>
    </row>
    <row r="18" spans="1:5" ht="12.75" customHeight="1" x14ac:dyDescent="0.3">
      <c r="A18" s="175" t="s">
        <v>278</v>
      </c>
      <c r="B18" s="186">
        <f>'Table 1 Enrollment'!C49+'Table 1 Enrollment'!F49+'Table 1 Enrollment'!C59+'Table 1 Enrollment'!F59</f>
        <v>0</v>
      </c>
      <c r="C18" s="172"/>
      <c r="D18" s="80"/>
    </row>
    <row r="19" spans="1:5" ht="12.75" customHeight="1" x14ac:dyDescent="0.25">
      <c r="A19" s="124"/>
      <c r="B19" s="79"/>
      <c r="C19" s="124"/>
      <c r="D19" s="124"/>
      <c r="E19" s="124"/>
    </row>
    <row r="20" spans="1:5" ht="12.75" customHeight="1" x14ac:dyDescent="0.3">
      <c r="A20" s="125" t="s">
        <v>302</v>
      </c>
      <c r="B20" s="79"/>
      <c r="C20" s="124"/>
      <c r="D20" s="124"/>
      <c r="E20" s="124"/>
    </row>
    <row r="21" spans="1:5" ht="12.75" customHeight="1" x14ac:dyDescent="0.3">
      <c r="A21" s="114" t="s">
        <v>303</v>
      </c>
      <c r="B21" s="187">
        <v>495860</v>
      </c>
      <c r="C21" s="80"/>
      <c r="D21" s="80"/>
    </row>
    <row r="22" spans="1:5" ht="12.75" customHeight="1" x14ac:dyDescent="0.25">
      <c r="A22" s="114" t="s">
        <v>261</v>
      </c>
      <c r="B22" s="187">
        <v>0</v>
      </c>
    </row>
    <row r="23" spans="1:5" ht="12.75" customHeight="1" x14ac:dyDescent="0.3">
      <c r="A23" s="114" t="s">
        <v>304</v>
      </c>
      <c r="B23" s="188">
        <v>343856</v>
      </c>
      <c r="C23" s="172"/>
      <c r="D23" s="80"/>
    </row>
    <row r="24" spans="1:5" ht="12.75" customHeight="1" x14ac:dyDescent="0.3">
      <c r="A24" s="114" t="s">
        <v>305</v>
      </c>
      <c r="B24" s="188">
        <v>0</v>
      </c>
      <c r="C24" s="172"/>
      <c r="D24" s="80"/>
    </row>
    <row r="25" spans="1:5" ht="12.75" customHeight="1" x14ac:dyDescent="0.25">
      <c r="A25" s="124"/>
      <c r="B25" s="124"/>
      <c r="C25" s="124"/>
      <c r="D25" s="124"/>
      <c r="E25" s="124"/>
    </row>
    <row r="26" spans="1:5" ht="48" customHeight="1" x14ac:dyDescent="0.25">
      <c r="A26" s="358" t="s">
        <v>134</v>
      </c>
      <c r="B26" s="94" t="s">
        <v>135</v>
      </c>
      <c r="C26" s="185" t="s">
        <v>280</v>
      </c>
      <c r="D26" s="185" t="s">
        <v>136</v>
      </c>
      <c r="E26" s="185" t="s">
        <v>279</v>
      </c>
    </row>
    <row r="27" spans="1:5" ht="12.75" customHeight="1" x14ac:dyDescent="0.25">
      <c r="A27" s="359"/>
      <c r="B27" s="95" t="s">
        <v>137</v>
      </c>
      <c r="C27" s="255" t="s">
        <v>306</v>
      </c>
      <c r="D27" s="255" t="s">
        <v>306</v>
      </c>
      <c r="E27" s="255" t="s">
        <v>306</v>
      </c>
    </row>
    <row r="28" spans="1:5" s="81" customFormat="1" ht="12.75" customHeight="1" x14ac:dyDescent="0.25">
      <c r="A28" s="351"/>
      <c r="B28" s="352"/>
      <c r="C28" s="352"/>
      <c r="D28" s="352"/>
      <c r="E28" s="353"/>
    </row>
    <row r="29" spans="1:5" ht="12.75" customHeight="1" x14ac:dyDescent="0.25">
      <c r="A29" s="96" t="s">
        <v>138</v>
      </c>
      <c r="B29" s="97" t="s">
        <v>268</v>
      </c>
      <c r="C29" s="98"/>
      <c r="D29" s="98"/>
      <c r="E29" s="98"/>
    </row>
    <row r="30" spans="1:5" ht="12.75" customHeight="1" x14ac:dyDescent="0.25">
      <c r="A30" s="99" t="s">
        <v>139</v>
      </c>
      <c r="B30" s="100" t="s">
        <v>140</v>
      </c>
      <c r="C30" s="83">
        <v>281096</v>
      </c>
      <c r="D30" s="83">
        <v>195339</v>
      </c>
      <c r="E30" s="269"/>
    </row>
    <row r="31" spans="1:5" ht="12.75" customHeight="1" x14ac:dyDescent="0.25">
      <c r="A31" s="99" t="s">
        <v>141</v>
      </c>
      <c r="B31" s="100" t="s">
        <v>142</v>
      </c>
      <c r="C31" s="83">
        <v>50208</v>
      </c>
      <c r="D31" s="83">
        <v>34890</v>
      </c>
      <c r="E31" s="269"/>
    </row>
    <row r="32" spans="1:5" ht="12.75" customHeight="1" x14ac:dyDescent="0.25">
      <c r="A32" s="99" t="s">
        <v>283</v>
      </c>
      <c r="B32" s="100" t="s">
        <v>282</v>
      </c>
      <c r="C32" s="83"/>
      <c r="D32" s="83"/>
      <c r="E32" s="269"/>
    </row>
    <row r="33" spans="1:5" ht="12.75" customHeight="1" x14ac:dyDescent="0.25">
      <c r="A33" s="99" t="s">
        <v>262</v>
      </c>
      <c r="B33" s="100" t="s">
        <v>281</v>
      </c>
      <c r="C33" s="83">
        <v>1770</v>
      </c>
      <c r="D33" s="83">
        <v>1230</v>
      </c>
      <c r="E33" s="269"/>
    </row>
    <row r="34" spans="1:5" ht="12.75" customHeight="1" x14ac:dyDescent="0.25">
      <c r="A34" s="99" t="s">
        <v>143</v>
      </c>
      <c r="B34" s="100" t="s">
        <v>144</v>
      </c>
      <c r="C34" s="83">
        <f>4720+2655</f>
        <v>7375</v>
      </c>
      <c r="D34" s="83">
        <f>3280+1845</f>
        <v>5125</v>
      </c>
      <c r="E34" s="269"/>
    </row>
    <row r="35" spans="1:5" ht="12.75" customHeight="1" x14ac:dyDescent="0.25">
      <c r="A35" s="99" t="s">
        <v>229</v>
      </c>
      <c r="B35" s="100" t="s">
        <v>228</v>
      </c>
      <c r="C35" s="83">
        <v>8850</v>
      </c>
      <c r="D35" s="83">
        <v>6150</v>
      </c>
      <c r="E35" s="269"/>
    </row>
    <row r="36" spans="1:5" ht="12.75" customHeight="1" x14ac:dyDescent="0.25">
      <c r="A36" s="99" t="s">
        <v>165</v>
      </c>
      <c r="B36" s="100" t="s">
        <v>230</v>
      </c>
      <c r="C36" s="83"/>
      <c r="D36" s="83"/>
      <c r="E36" s="85"/>
    </row>
    <row r="37" spans="1:5" ht="12.75" customHeight="1" x14ac:dyDescent="0.25">
      <c r="A37" s="101" t="s">
        <v>145</v>
      </c>
      <c r="B37" s="102" t="s">
        <v>146</v>
      </c>
      <c r="C37" s="85"/>
      <c r="D37" s="83"/>
      <c r="E37" s="83"/>
    </row>
    <row r="38" spans="1:5" ht="12.75" customHeight="1" x14ac:dyDescent="0.35">
      <c r="A38" s="103" t="s">
        <v>147</v>
      </c>
      <c r="B38" s="104"/>
      <c r="C38" s="105">
        <f>SUM(C30:C37)</f>
        <v>349299</v>
      </c>
      <c r="D38" s="105">
        <f>SUM(D30:D37)</f>
        <v>242734</v>
      </c>
      <c r="E38" s="105">
        <f>SUM(E30:E37)</f>
        <v>0</v>
      </c>
    </row>
    <row r="39" spans="1:5" s="81" customFormat="1" ht="12.75" customHeight="1" x14ac:dyDescent="0.25">
      <c r="A39" s="354"/>
      <c r="B39" s="352"/>
      <c r="C39" s="352"/>
      <c r="D39" s="352"/>
      <c r="E39" s="353"/>
    </row>
    <row r="40" spans="1:5" ht="12.75" customHeight="1" x14ac:dyDescent="0.3">
      <c r="A40" s="106" t="s">
        <v>148</v>
      </c>
      <c r="B40" s="107" t="s">
        <v>269</v>
      </c>
      <c r="C40" s="108"/>
      <c r="D40" s="108"/>
      <c r="E40" s="108"/>
    </row>
    <row r="41" spans="1:5" ht="12.75" customHeight="1" x14ac:dyDescent="0.25">
      <c r="A41" s="99" t="s">
        <v>149</v>
      </c>
      <c r="B41" s="100" t="s">
        <v>150</v>
      </c>
      <c r="C41" s="83">
        <v>30975</v>
      </c>
      <c r="D41" s="83">
        <v>21525</v>
      </c>
      <c r="E41" s="269"/>
    </row>
    <row r="42" spans="1:5" ht="12.75" customHeight="1" x14ac:dyDescent="0.25">
      <c r="A42" s="99" t="s">
        <v>231</v>
      </c>
      <c r="B42" s="100" t="s">
        <v>151</v>
      </c>
      <c r="C42" s="83"/>
      <c r="D42" s="83"/>
      <c r="E42" s="269"/>
    </row>
    <row r="43" spans="1:5" ht="12.75" customHeight="1" x14ac:dyDescent="0.25">
      <c r="A43" s="99" t="s">
        <v>232</v>
      </c>
      <c r="B43" s="100" t="s">
        <v>152</v>
      </c>
      <c r="C43" s="83">
        <v>18799</v>
      </c>
      <c r="D43" s="83">
        <v>13064</v>
      </c>
      <c r="E43" s="269"/>
    </row>
    <row r="44" spans="1:5" ht="12.75" customHeight="1" x14ac:dyDescent="0.25">
      <c r="A44" s="99" t="s">
        <v>233</v>
      </c>
      <c r="B44" s="100" t="s">
        <v>153</v>
      </c>
      <c r="C44" s="83">
        <v>12094</v>
      </c>
      <c r="D44" s="83">
        <v>8404</v>
      </c>
      <c r="E44" s="269"/>
    </row>
    <row r="45" spans="1:5" ht="12.75" customHeight="1" x14ac:dyDescent="0.25">
      <c r="A45" s="99" t="s">
        <v>154</v>
      </c>
      <c r="B45" s="100" t="s">
        <v>155</v>
      </c>
      <c r="C45" s="83"/>
      <c r="D45" s="83"/>
      <c r="E45" s="269"/>
    </row>
    <row r="46" spans="1:5" ht="12.75" customHeight="1" x14ac:dyDescent="0.25">
      <c r="A46" s="99" t="s">
        <v>234</v>
      </c>
      <c r="B46" s="100" t="s">
        <v>235</v>
      </c>
      <c r="C46" s="83"/>
      <c r="D46" s="83"/>
      <c r="E46" s="269"/>
    </row>
    <row r="47" spans="1:5" ht="12.75" customHeight="1" x14ac:dyDescent="0.25">
      <c r="A47" s="99" t="s">
        <v>236</v>
      </c>
      <c r="B47" s="100" t="s">
        <v>237</v>
      </c>
      <c r="C47" s="83"/>
      <c r="D47" s="83"/>
      <c r="E47" s="269"/>
    </row>
    <row r="48" spans="1:5" ht="12.75" customHeight="1" x14ac:dyDescent="0.25">
      <c r="A48" s="99" t="s">
        <v>283</v>
      </c>
      <c r="B48" s="100" t="s">
        <v>282</v>
      </c>
      <c r="C48" s="83"/>
      <c r="D48" s="83"/>
      <c r="E48" s="269"/>
    </row>
    <row r="49" spans="1:5" ht="12.75" customHeight="1" x14ac:dyDescent="0.25">
      <c r="A49" s="99" t="s">
        <v>156</v>
      </c>
      <c r="B49" s="100" t="s">
        <v>157</v>
      </c>
      <c r="C49" s="83">
        <f>84159+534</f>
        <v>84693</v>
      </c>
      <c r="D49" s="83">
        <f>58483-354</f>
        <v>58129</v>
      </c>
      <c r="E49" s="269"/>
    </row>
    <row r="50" spans="1:5" ht="12.75" customHeight="1" x14ac:dyDescent="0.25">
      <c r="A50" s="99" t="s">
        <v>177</v>
      </c>
      <c r="B50" s="100" t="s">
        <v>178</v>
      </c>
      <c r="C50" s="83"/>
      <c r="D50" s="83"/>
      <c r="E50" s="83"/>
    </row>
    <row r="51" spans="1:5" ht="12.75" customHeight="1" x14ac:dyDescent="0.25">
      <c r="A51" s="99" t="s">
        <v>264</v>
      </c>
      <c r="B51" s="100" t="s">
        <v>263</v>
      </c>
      <c r="C51" s="83"/>
      <c r="D51" s="83"/>
      <c r="E51" s="83"/>
    </row>
    <row r="52" spans="1:5" ht="12.75" customHeight="1" x14ac:dyDescent="0.25">
      <c r="A52" s="99" t="s">
        <v>179</v>
      </c>
      <c r="B52" s="100" t="s">
        <v>180</v>
      </c>
      <c r="C52" s="83"/>
      <c r="D52" s="83"/>
      <c r="E52" s="83"/>
    </row>
    <row r="53" spans="1:5" ht="12.75" customHeight="1" x14ac:dyDescent="0.25">
      <c r="A53" s="99" t="s">
        <v>158</v>
      </c>
      <c r="B53" s="100" t="s">
        <v>159</v>
      </c>
      <c r="C53" s="83"/>
      <c r="D53" s="83"/>
      <c r="E53" s="83"/>
    </row>
    <row r="54" spans="1:5" ht="12.75" customHeight="1" x14ac:dyDescent="0.25">
      <c r="A54" s="99" t="s">
        <v>238</v>
      </c>
      <c r="B54" s="100" t="s">
        <v>239</v>
      </c>
      <c r="C54" s="83"/>
      <c r="D54" s="83"/>
      <c r="E54" s="83"/>
    </row>
    <row r="55" spans="1:5" ht="12.75" customHeight="1" x14ac:dyDescent="0.25">
      <c r="A55" s="99" t="s">
        <v>160</v>
      </c>
      <c r="B55" s="100" t="s">
        <v>161</v>
      </c>
      <c r="C55" s="83"/>
      <c r="D55" s="83"/>
      <c r="E55" s="83"/>
    </row>
    <row r="56" spans="1:5" ht="12.75" customHeight="1" x14ac:dyDescent="0.25">
      <c r="A56" s="99" t="s">
        <v>240</v>
      </c>
      <c r="B56" s="100" t="s">
        <v>241</v>
      </c>
      <c r="C56" s="83"/>
      <c r="D56" s="83"/>
      <c r="E56" s="83"/>
    </row>
    <row r="57" spans="1:5" ht="12.75" customHeight="1" x14ac:dyDescent="0.25">
      <c r="A57" s="99" t="s">
        <v>181</v>
      </c>
      <c r="B57" s="100" t="s">
        <v>162</v>
      </c>
      <c r="C57" s="83"/>
      <c r="D57" s="83"/>
      <c r="E57" s="83"/>
    </row>
    <row r="58" spans="1:5" ht="12.75" customHeight="1" x14ac:dyDescent="0.25">
      <c r="A58" s="99" t="s">
        <v>163</v>
      </c>
      <c r="B58" s="100" t="s">
        <v>164</v>
      </c>
      <c r="C58" s="83"/>
      <c r="D58" s="83"/>
      <c r="E58" s="83"/>
    </row>
    <row r="59" spans="1:5" ht="12.75" customHeight="1" x14ac:dyDescent="0.25">
      <c r="A59" s="99" t="s">
        <v>265</v>
      </c>
      <c r="B59" s="100" t="s">
        <v>266</v>
      </c>
      <c r="C59" s="83"/>
      <c r="D59" s="83"/>
      <c r="E59" s="83"/>
    </row>
    <row r="60" spans="1:5" ht="12.75" customHeight="1" x14ac:dyDescent="0.25">
      <c r="A60" s="99" t="s">
        <v>165</v>
      </c>
      <c r="B60" s="100" t="s">
        <v>166</v>
      </c>
      <c r="C60" s="83"/>
      <c r="D60" s="83"/>
      <c r="E60" s="83"/>
    </row>
    <row r="61" spans="1:5" ht="12.75" customHeight="1" x14ac:dyDescent="0.25">
      <c r="A61" s="101" t="s">
        <v>145</v>
      </c>
      <c r="B61" s="102" t="s">
        <v>267</v>
      </c>
      <c r="C61" s="85"/>
      <c r="D61" s="83"/>
      <c r="E61" s="83"/>
    </row>
    <row r="62" spans="1:5" ht="12.75" customHeight="1" x14ac:dyDescent="0.35">
      <c r="A62" s="103" t="s">
        <v>167</v>
      </c>
      <c r="B62" s="104"/>
      <c r="C62" s="105">
        <f>SUM(C41:C61)</f>
        <v>146561</v>
      </c>
      <c r="D62" s="105">
        <f>SUM(D41:D61)</f>
        <v>101122</v>
      </c>
      <c r="E62" s="105">
        <f>SUM(E41:E61)</f>
        <v>0</v>
      </c>
    </row>
    <row r="63" spans="1:5" s="81" customFormat="1" ht="12.75" customHeight="1" x14ac:dyDescent="0.25">
      <c r="A63" s="354"/>
      <c r="B63" s="352"/>
      <c r="C63" s="352"/>
      <c r="D63" s="352"/>
      <c r="E63" s="353"/>
    </row>
    <row r="64" spans="1:5" ht="12.75" customHeight="1" x14ac:dyDescent="0.25">
      <c r="A64" s="106" t="s">
        <v>168</v>
      </c>
      <c r="B64" s="109" t="s">
        <v>270</v>
      </c>
      <c r="C64" s="108"/>
      <c r="D64" s="105"/>
      <c r="E64" s="105"/>
    </row>
    <row r="65" spans="1:5" ht="12.75" customHeight="1" x14ac:dyDescent="0.25">
      <c r="A65" s="99" t="s">
        <v>169</v>
      </c>
      <c r="B65" s="82" t="s">
        <v>170</v>
      </c>
      <c r="C65" s="83"/>
      <c r="D65" s="83"/>
      <c r="E65" s="83"/>
    </row>
    <row r="66" spans="1:5" ht="12.75" customHeight="1" x14ac:dyDescent="0.25">
      <c r="A66" s="101" t="s">
        <v>185</v>
      </c>
      <c r="B66" s="84" t="s">
        <v>171</v>
      </c>
      <c r="C66" s="85"/>
      <c r="D66" s="83"/>
      <c r="E66" s="83"/>
    </row>
    <row r="67" spans="1:5" ht="12.75" customHeight="1" x14ac:dyDescent="0.35">
      <c r="A67" s="103" t="s">
        <v>172</v>
      </c>
      <c r="B67" s="110"/>
      <c r="C67" s="111">
        <f>SUM(C65:C66)</f>
        <v>0</v>
      </c>
      <c r="D67" s="111">
        <f>SUM(D65:D66)</f>
        <v>0</v>
      </c>
      <c r="E67" s="111">
        <f>SUM(E65:E66)</f>
        <v>0</v>
      </c>
    </row>
    <row r="68" spans="1:5" s="81" customFormat="1" ht="12.75" customHeight="1" x14ac:dyDescent="0.25">
      <c r="A68" s="348"/>
      <c r="B68" s="349"/>
      <c r="C68" s="349"/>
      <c r="D68" s="349"/>
      <c r="E68" s="350"/>
    </row>
    <row r="69" spans="1:5" ht="12.75" customHeight="1" x14ac:dyDescent="0.35">
      <c r="A69" s="112" t="s">
        <v>173</v>
      </c>
      <c r="B69" s="113"/>
      <c r="C69" s="105">
        <f>ROUND((C38+C62+C67),0)</f>
        <v>495860</v>
      </c>
      <c r="D69" s="105">
        <f>ROUND((D38+D62+D67),0)</f>
        <v>343856</v>
      </c>
      <c r="E69" s="105">
        <f>ROUND((E38+E62+E67),0)</f>
        <v>0</v>
      </c>
    </row>
    <row r="70" spans="1:5" ht="12.75" customHeight="1" x14ac:dyDescent="0.25">
      <c r="C70" s="124" t="str">
        <f>IF(C69&lt;&gt;(B21+B22),"Check Total","")</f>
        <v/>
      </c>
      <c r="D70" s="124" t="str">
        <f>IF(D69&lt;&gt;(B23),"Check Total","")</f>
        <v/>
      </c>
      <c r="E70" s="124" t="str">
        <f>IF(E69&lt;&gt;(B24),"Check Total","")</f>
        <v/>
      </c>
    </row>
    <row r="72" spans="1:5" s="88" customFormat="1" ht="12.75" customHeight="1" x14ac:dyDescent="0.3">
      <c r="A72" s="86"/>
      <c r="B72" s="87"/>
      <c r="C72" s="86"/>
      <c r="D72" s="86"/>
    </row>
  </sheetData>
  <sheetProtection selectLockedCells="1"/>
  <mergeCells count="10">
    <mergeCell ref="A1:E1"/>
    <mergeCell ref="A2:E2"/>
    <mergeCell ref="A68:E68"/>
    <mergeCell ref="A28:E28"/>
    <mergeCell ref="A39:E39"/>
    <mergeCell ref="A63:E63"/>
    <mergeCell ref="B7:D7"/>
    <mergeCell ref="A5:E5"/>
    <mergeCell ref="A4:E4"/>
    <mergeCell ref="A26:A27"/>
  </mergeCells>
  <phoneticPr fontId="10" type="noConversion"/>
  <printOptions horizontalCentered="1"/>
  <pageMargins left="0.3" right="0.3" top="0.3" bottom="0.65" header="0.3" footer="0.3"/>
  <pageSetup scale="82" firstPageNumber="15" orientation="portrait" blackAndWhite="1" useFirstPageNumber="1" r:id="rId1"/>
  <headerFooter alignWithMargins="0"/>
  <colBreaks count="1" manualBreakCount="1">
    <brk id="5" max="1048575" man="1"/>
  </colBreaks>
  <ignoredErrors>
    <ignoredError sqref="B11:B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1 Enrollment</vt:lpstr>
      <vt:lpstr>Table 2 Class Size</vt:lpstr>
      <vt:lpstr>Table 4 Pre K Teachers</vt:lpstr>
      <vt:lpstr>Table 4a Pre K TA's</vt:lpstr>
      <vt:lpstr>Schedule A Personnel</vt:lpstr>
      <vt:lpstr>Budget Statement</vt:lpstr>
      <vt:lpstr>'Schedule A Personnel'!Print_Area</vt:lpstr>
      <vt:lpstr>'Table 1 Enrollment'!Print_Area</vt:lpstr>
      <vt:lpstr>'Table 2 Class Size'!Print_Area</vt:lpstr>
      <vt:lpstr>'Table 4 Pre K Teachers'!Print_Area</vt:lpstr>
      <vt:lpstr>'Table 4a Pre K TA''s'!Print_Area</vt:lpstr>
      <vt:lpstr>'Table 1 Enrollment'!test_Data_Enrollment_Summarizes_Data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Hall-Coston, Tonya</dc:creator>
  <cp:lastModifiedBy>MacMichael, Mary</cp:lastModifiedBy>
  <cp:lastPrinted>2019-02-13T17:18:07Z</cp:lastPrinted>
  <dcterms:created xsi:type="dcterms:W3CDTF">2001-06-25T18:23:16Z</dcterms:created>
  <dcterms:modified xsi:type="dcterms:W3CDTF">2019-02-13T17:18:52Z</dcterms:modified>
</cp:coreProperties>
</file>