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:\Lead Reports 2020-2021\June 2021\"/>
    </mc:Choice>
  </mc:AlternateContent>
  <xr:revisionPtr revIDLastSave="0" documentId="8_{B4178420-25A5-43F7-88EC-AC2BDD78C1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achers" sheetId="1" r:id="rId1"/>
    <sheet name="Secretaries" sheetId="2" r:id="rId2"/>
    <sheet name="Drivers" sheetId="3" r:id="rId3"/>
    <sheet name="Transp. Aides" sheetId="4" r:id="rId4"/>
    <sheet name="Mechanic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5" l="1"/>
  <c r="M21" i="5"/>
  <c r="E21" i="5"/>
  <c r="M20" i="5"/>
  <c r="E20" i="5"/>
  <c r="L19" i="5"/>
  <c r="J19" i="5"/>
  <c r="K20" i="5" s="1"/>
  <c r="H19" i="5"/>
  <c r="K21" i="5" s="1"/>
  <c r="F19" i="5"/>
  <c r="G21" i="5" s="1"/>
  <c r="D19" i="5"/>
  <c r="B19" i="5"/>
  <c r="M9" i="5"/>
  <c r="E9" i="5"/>
  <c r="M8" i="5"/>
  <c r="E8" i="5"/>
  <c r="L7" i="5"/>
  <c r="M25" i="5" s="1"/>
  <c r="J7" i="5"/>
  <c r="K8" i="5" s="1"/>
  <c r="H7" i="5"/>
  <c r="K9" i="5" s="1"/>
  <c r="F7" i="5"/>
  <c r="D7" i="5"/>
  <c r="E25" i="5" s="1"/>
  <c r="B7" i="5"/>
  <c r="E24" i="5" s="1"/>
  <c r="Q19" i="4"/>
  <c r="R15" i="4"/>
  <c r="Q18" i="4" s="1"/>
  <c r="K15" i="4"/>
  <c r="J18" i="4" s="1"/>
  <c r="D15" i="4"/>
  <c r="AP14" i="4"/>
  <c r="AO14" i="4"/>
  <c r="AI14" i="4"/>
  <c r="AH14" i="4"/>
  <c r="AB14" i="4"/>
  <c r="AA14" i="4"/>
  <c r="U14" i="4"/>
  <c r="T14" i="4"/>
  <c r="N14" i="4"/>
  <c r="M14" i="4"/>
  <c r="AP13" i="4"/>
  <c r="AO13" i="4"/>
  <c r="AI13" i="4"/>
  <c r="AH13" i="4"/>
  <c r="AB13" i="4"/>
  <c r="AA13" i="4"/>
  <c r="Y13" i="4"/>
  <c r="Y15" i="4" s="1"/>
  <c r="X18" i="4" s="1"/>
  <c r="U13" i="4"/>
  <c r="T13" i="4"/>
  <c r="S13" i="4"/>
  <c r="N13" i="4"/>
  <c r="M13" i="4"/>
  <c r="L13" i="4"/>
  <c r="E13" i="4"/>
  <c r="AP12" i="4"/>
  <c r="AO12" i="4"/>
  <c r="AN12" i="4"/>
  <c r="AI12" i="4"/>
  <c r="AH12" i="4"/>
  <c r="AG12" i="4"/>
  <c r="AB12" i="4"/>
  <c r="AA12" i="4"/>
  <c r="Z12" i="4"/>
  <c r="U12" i="4"/>
  <c r="T12" i="4"/>
  <c r="S12" i="4"/>
  <c r="N12" i="4"/>
  <c r="M12" i="4"/>
  <c r="L12" i="4"/>
  <c r="E12" i="4"/>
  <c r="AP11" i="4"/>
  <c r="AO11" i="4"/>
  <c r="AN11" i="4"/>
  <c r="AI11" i="4"/>
  <c r="AH11" i="4"/>
  <c r="AG11" i="4"/>
  <c r="AB11" i="4"/>
  <c r="AA11" i="4"/>
  <c r="Z11" i="4"/>
  <c r="U11" i="4"/>
  <c r="T11" i="4"/>
  <c r="S11" i="4"/>
  <c r="N11" i="4"/>
  <c r="M11" i="4"/>
  <c r="L11" i="4"/>
  <c r="E11" i="4"/>
  <c r="AP10" i="4"/>
  <c r="AO10" i="4"/>
  <c r="AN10" i="4"/>
  <c r="AI10" i="4"/>
  <c r="AH10" i="4"/>
  <c r="AG10" i="4"/>
  <c r="AB10" i="4"/>
  <c r="AA10" i="4"/>
  <c r="Z10" i="4"/>
  <c r="U10" i="4"/>
  <c r="T10" i="4"/>
  <c r="S10" i="4"/>
  <c r="N10" i="4"/>
  <c r="M10" i="4"/>
  <c r="L10" i="4"/>
  <c r="E10" i="4"/>
  <c r="AP9" i="4"/>
  <c r="AO9" i="4"/>
  <c r="AN9" i="4"/>
  <c r="AI9" i="4"/>
  <c r="AH9" i="4"/>
  <c r="AG9" i="4"/>
  <c r="AB9" i="4"/>
  <c r="AA9" i="4"/>
  <c r="Z9" i="4"/>
  <c r="U9" i="4"/>
  <c r="T9" i="4"/>
  <c r="S9" i="4"/>
  <c r="N9" i="4"/>
  <c r="M9" i="4"/>
  <c r="L9" i="4"/>
  <c r="E9" i="4"/>
  <c r="AP8" i="4"/>
  <c r="AO8" i="4"/>
  <c r="AN8" i="4"/>
  <c r="AI8" i="4"/>
  <c r="AH8" i="4"/>
  <c r="AG8" i="4"/>
  <c r="AB8" i="4"/>
  <c r="AA8" i="4"/>
  <c r="Z8" i="4"/>
  <c r="U8" i="4"/>
  <c r="T8" i="4"/>
  <c r="S8" i="4"/>
  <c r="N8" i="4"/>
  <c r="M8" i="4"/>
  <c r="L8" i="4"/>
  <c r="E8" i="4"/>
  <c r="AN7" i="4"/>
  <c r="AG7" i="4"/>
  <c r="Z7" i="4"/>
  <c r="S7" i="4"/>
  <c r="S15" i="4" s="1"/>
  <c r="L7" i="4"/>
  <c r="L15" i="4" s="1"/>
  <c r="E7" i="4"/>
  <c r="D17" i="3"/>
  <c r="AP16" i="3"/>
  <c r="AO16" i="3"/>
  <c r="AI16" i="3"/>
  <c r="AH16" i="3"/>
  <c r="AB16" i="3"/>
  <c r="AA16" i="3"/>
  <c r="U16" i="3"/>
  <c r="T16" i="3"/>
  <c r="N16" i="3"/>
  <c r="M16" i="3"/>
  <c r="AP15" i="3"/>
  <c r="AO15" i="3"/>
  <c r="AI15" i="3"/>
  <c r="AH15" i="3"/>
  <c r="AB15" i="3"/>
  <c r="AA15" i="3"/>
  <c r="U15" i="3"/>
  <c r="T15" i="3"/>
  <c r="N15" i="3"/>
  <c r="M15" i="3"/>
  <c r="K15" i="3"/>
  <c r="L15" i="3" s="1"/>
  <c r="E15" i="3"/>
  <c r="AP14" i="3"/>
  <c r="AO14" i="3"/>
  <c r="AN14" i="3"/>
  <c r="AI14" i="3"/>
  <c r="AH14" i="3"/>
  <c r="AG14" i="3"/>
  <c r="AB14" i="3"/>
  <c r="AA14" i="3"/>
  <c r="Z14" i="3"/>
  <c r="U14" i="3"/>
  <c r="T14" i="3"/>
  <c r="S14" i="3"/>
  <c r="N14" i="3"/>
  <c r="M14" i="3"/>
  <c r="L14" i="3"/>
  <c r="E14" i="3"/>
  <c r="AP13" i="3"/>
  <c r="AO13" i="3"/>
  <c r="AN13" i="3"/>
  <c r="AI13" i="3"/>
  <c r="AH13" i="3"/>
  <c r="AG13" i="3"/>
  <c r="AB13" i="3"/>
  <c r="AA13" i="3"/>
  <c r="Z13" i="3"/>
  <c r="U13" i="3"/>
  <c r="T13" i="3"/>
  <c r="S13" i="3"/>
  <c r="N13" i="3"/>
  <c r="M13" i="3"/>
  <c r="L13" i="3"/>
  <c r="E13" i="3"/>
  <c r="AP12" i="3"/>
  <c r="AO12" i="3"/>
  <c r="AN12" i="3"/>
  <c r="AI12" i="3"/>
  <c r="AH12" i="3"/>
  <c r="AG12" i="3"/>
  <c r="AB12" i="3"/>
  <c r="AA12" i="3"/>
  <c r="Z12" i="3"/>
  <c r="U12" i="3"/>
  <c r="T12" i="3"/>
  <c r="S12" i="3"/>
  <c r="N12" i="3"/>
  <c r="M12" i="3"/>
  <c r="L12" i="3"/>
  <c r="E12" i="3"/>
  <c r="AP11" i="3"/>
  <c r="AO11" i="3"/>
  <c r="AN11" i="3"/>
  <c r="AI11" i="3"/>
  <c r="AH11" i="3"/>
  <c r="AG11" i="3"/>
  <c r="AB11" i="3"/>
  <c r="AA11" i="3"/>
  <c r="Z11" i="3"/>
  <c r="U11" i="3"/>
  <c r="T11" i="3"/>
  <c r="S11" i="3"/>
  <c r="N11" i="3"/>
  <c r="M11" i="3"/>
  <c r="L11" i="3"/>
  <c r="E11" i="3"/>
  <c r="AP10" i="3"/>
  <c r="AO10" i="3"/>
  <c r="AN10" i="3"/>
  <c r="AI10" i="3"/>
  <c r="AH10" i="3"/>
  <c r="AG10" i="3"/>
  <c r="AB10" i="3"/>
  <c r="AA10" i="3"/>
  <c r="Z10" i="3"/>
  <c r="U10" i="3"/>
  <c r="T10" i="3"/>
  <c r="S10" i="3"/>
  <c r="N10" i="3"/>
  <c r="M10" i="3"/>
  <c r="L10" i="3"/>
  <c r="E10" i="3"/>
  <c r="AP9" i="3"/>
  <c r="AO9" i="3"/>
  <c r="AN9" i="3"/>
  <c r="AI9" i="3"/>
  <c r="AH9" i="3"/>
  <c r="AG9" i="3"/>
  <c r="AB9" i="3"/>
  <c r="AA9" i="3"/>
  <c r="Z9" i="3"/>
  <c r="U9" i="3"/>
  <c r="T9" i="3"/>
  <c r="S9" i="3"/>
  <c r="N9" i="3"/>
  <c r="M9" i="3"/>
  <c r="L9" i="3"/>
  <c r="E9" i="3"/>
  <c r="AP8" i="3"/>
  <c r="AO8" i="3"/>
  <c r="AN8" i="3"/>
  <c r="AI8" i="3"/>
  <c r="AH8" i="3"/>
  <c r="AG8" i="3"/>
  <c r="AB8" i="3"/>
  <c r="AA8" i="3"/>
  <c r="Z8" i="3"/>
  <c r="U8" i="3"/>
  <c r="T8" i="3"/>
  <c r="S8" i="3"/>
  <c r="N8" i="3"/>
  <c r="M8" i="3"/>
  <c r="L8" i="3"/>
  <c r="L17" i="3" s="1"/>
  <c r="E8" i="3"/>
  <c r="E17" i="3" s="1"/>
  <c r="AN7" i="3"/>
  <c r="AG7" i="3"/>
  <c r="Z7" i="3"/>
  <c r="S7" i="3"/>
  <c r="L7" i="3"/>
  <c r="E7" i="3"/>
  <c r="S158" i="2"/>
  <c r="N158" i="2"/>
  <c r="I158" i="2"/>
  <c r="D158" i="2"/>
  <c r="C160" i="2" s="1"/>
  <c r="V157" i="2"/>
  <c r="U157" i="2"/>
  <c r="G157" i="2"/>
  <c r="F157" i="2"/>
  <c r="V156" i="2"/>
  <c r="U156" i="2"/>
  <c r="T156" i="2"/>
  <c r="O156" i="2"/>
  <c r="J156" i="2"/>
  <c r="G156" i="2"/>
  <c r="F156" i="2"/>
  <c r="E156" i="2"/>
  <c r="V155" i="2"/>
  <c r="U155" i="2"/>
  <c r="T155" i="2"/>
  <c r="O155" i="2"/>
  <c r="J155" i="2"/>
  <c r="G155" i="2"/>
  <c r="F155" i="2"/>
  <c r="E155" i="2"/>
  <c r="V154" i="2"/>
  <c r="U154" i="2"/>
  <c r="T154" i="2"/>
  <c r="O154" i="2"/>
  <c r="J154" i="2"/>
  <c r="G154" i="2"/>
  <c r="F154" i="2"/>
  <c r="E154" i="2"/>
  <c r="V153" i="2"/>
  <c r="U153" i="2"/>
  <c r="T153" i="2"/>
  <c r="O153" i="2"/>
  <c r="J153" i="2"/>
  <c r="G153" i="2"/>
  <c r="F153" i="2"/>
  <c r="E153" i="2"/>
  <c r="V152" i="2"/>
  <c r="U152" i="2"/>
  <c r="T152" i="2"/>
  <c r="O152" i="2"/>
  <c r="J152" i="2"/>
  <c r="G152" i="2"/>
  <c r="F152" i="2"/>
  <c r="E152" i="2"/>
  <c r="V151" i="2"/>
  <c r="U151" i="2"/>
  <c r="T151" i="2"/>
  <c r="O151" i="2"/>
  <c r="J151" i="2"/>
  <c r="G151" i="2"/>
  <c r="F151" i="2"/>
  <c r="E151" i="2"/>
  <c r="V150" i="2"/>
  <c r="U150" i="2"/>
  <c r="T150" i="2"/>
  <c r="O150" i="2"/>
  <c r="J150" i="2"/>
  <c r="G150" i="2"/>
  <c r="F150" i="2"/>
  <c r="E150" i="2"/>
  <c r="V149" i="2"/>
  <c r="U149" i="2"/>
  <c r="T149" i="2"/>
  <c r="O149" i="2"/>
  <c r="J149" i="2"/>
  <c r="G149" i="2"/>
  <c r="F149" i="2"/>
  <c r="E149" i="2"/>
  <c r="V148" i="2"/>
  <c r="U148" i="2"/>
  <c r="T148" i="2"/>
  <c r="O148" i="2"/>
  <c r="J148" i="2"/>
  <c r="G148" i="2"/>
  <c r="F148" i="2"/>
  <c r="E148" i="2"/>
  <c r="V147" i="2"/>
  <c r="U147" i="2"/>
  <c r="T147" i="2"/>
  <c r="O147" i="2"/>
  <c r="J147" i="2"/>
  <c r="G147" i="2"/>
  <c r="F147" i="2"/>
  <c r="E147" i="2"/>
  <c r="V146" i="2"/>
  <c r="U146" i="2"/>
  <c r="T146" i="2"/>
  <c r="O146" i="2"/>
  <c r="J146" i="2"/>
  <c r="J158" i="2" s="1"/>
  <c r="G146" i="2"/>
  <c r="F146" i="2"/>
  <c r="E146" i="2"/>
  <c r="T145" i="2"/>
  <c r="T158" i="2" s="1"/>
  <c r="O145" i="2"/>
  <c r="J145" i="2"/>
  <c r="E145" i="2"/>
  <c r="E158" i="2" s="1"/>
  <c r="T130" i="2"/>
  <c r="S130" i="2"/>
  <c r="N130" i="2"/>
  <c r="I130" i="2"/>
  <c r="D130" i="2"/>
  <c r="C132" i="2" s="1"/>
  <c r="V129" i="2"/>
  <c r="U129" i="2"/>
  <c r="G129" i="2"/>
  <c r="F129" i="2"/>
  <c r="V128" i="2"/>
  <c r="U128" i="2"/>
  <c r="T128" i="2"/>
  <c r="O128" i="2"/>
  <c r="J128" i="2"/>
  <c r="G128" i="2"/>
  <c r="F128" i="2"/>
  <c r="E128" i="2"/>
  <c r="V127" i="2"/>
  <c r="U127" i="2"/>
  <c r="T127" i="2"/>
  <c r="O127" i="2"/>
  <c r="J127" i="2"/>
  <c r="G127" i="2"/>
  <c r="F127" i="2"/>
  <c r="E127" i="2"/>
  <c r="V126" i="2"/>
  <c r="U126" i="2"/>
  <c r="T126" i="2"/>
  <c r="O126" i="2"/>
  <c r="J126" i="2"/>
  <c r="G126" i="2"/>
  <c r="F126" i="2"/>
  <c r="E126" i="2"/>
  <c r="V125" i="2"/>
  <c r="U125" i="2"/>
  <c r="T125" i="2"/>
  <c r="O125" i="2"/>
  <c r="J125" i="2"/>
  <c r="G125" i="2"/>
  <c r="F125" i="2"/>
  <c r="E125" i="2"/>
  <c r="V124" i="2"/>
  <c r="U124" i="2"/>
  <c r="T124" i="2"/>
  <c r="O124" i="2"/>
  <c r="J124" i="2"/>
  <c r="G124" i="2"/>
  <c r="F124" i="2"/>
  <c r="E124" i="2"/>
  <c r="V123" i="2"/>
  <c r="U123" i="2"/>
  <c r="T123" i="2"/>
  <c r="O123" i="2"/>
  <c r="J123" i="2"/>
  <c r="G123" i="2"/>
  <c r="F123" i="2"/>
  <c r="E123" i="2"/>
  <c r="V122" i="2"/>
  <c r="U122" i="2"/>
  <c r="T122" i="2"/>
  <c r="O122" i="2"/>
  <c r="J122" i="2"/>
  <c r="G122" i="2"/>
  <c r="F122" i="2"/>
  <c r="E122" i="2"/>
  <c r="V121" i="2"/>
  <c r="U121" i="2"/>
  <c r="T121" i="2"/>
  <c r="O121" i="2"/>
  <c r="J121" i="2"/>
  <c r="G121" i="2"/>
  <c r="F121" i="2"/>
  <c r="E121" i="2"/>
  <c r="V120" i="2"/>
  <c r="U120" i="2"/>
  <c r="T120" i="2"/>
  <c r="O120" i="2"/>
  <c r="J120" i="2"/>
  <c r="G120" i="2"/>
  <c r="F120" i="2"/>
  <c r="E120" i="2"/>
  <c r="V119" i="2"/>
  <c r="U119" i="2"/>
  <c r="T119" i="2"/>
  <c r="O119" i="2"/>
  <c r="J119" i="2"/>
  <c r="G119" i="2"/>
  <c r="F119" i="2"/>
  <c r="E119" i="2"/>
  <c r="V118" i="2"/>
  <c r="U118" i="2"/>
  <c r="T118" i="2"/>
  <c r="O118" i="2"/>
  <c r="J118" i="2"/>
  <c r="J130" i="2" s="1"/>
  <c r="G118" i="2"/>
  <c r="F118" i="2"/>
  <c r="E118" i="2"/>
  <c r="T117" i="2"/>
  <c r="O117" i="2"/>
  <c r="J117" i="2"/>
  <c r="E117" i="2"/>
  <c r="E130" i="2" s="1"/>
  <c r="T102" i="2"/>
  <c r="S102" i="2"/>
  <c r="N102" i="2"/>
  <c r="I102" i="2"/>
  <c r="C104" i="2" s="1"/>
  <c r="D102" i="2"/>
  <c r="V101" i="2"/>
  <c r="U101" i="2"/>
  <c r="G101" i="2"/>
  <c r="F101" i="2"/>
  <c r="V100" i="2"/>
  <c r="U100" i="2"/>
  <c r="T100" i="2"/>
  <c r="O100" i="2"/>
  <c r="J100" i="2"/>
  <c r="G100" i="2"/>
  <c r="F100" i="2"/>
  <c r="E100" i="2"/>
  <c r="V99" i="2"/>
  <c r="U99" i="2"/>
  <c r="T99" i="2"/>
  <c r="O99" i="2"/>
  <c r="J99" i="2"/>
  <c r="G99" i="2"/>
  <c r="F99" i="2"/>
  <c r="E99" i="2"/>
  <c r="V98" i="2"/>
  <c r="U98" i="2"/>
  <c r="T98" i="2"/>
  <c r="O98" i="2"/>
  <c r="J98" i="2"/>
  <c r="G98" i="2"/>
  <c r="F98" i="2"/>
  <c r="E98" i="2"/>
  <c r="V97" i="2"/>
  <c r="U97" i="2"/>
  <c r="T97" i="2"/>
  <c r="O97" i="2"/>
  <c r="J97" i="2"/>
  <c r="G97" i="2"/>
  <c r="F97" i="2"/>
  <c r="E97" i="2"/>
  <c r="V96" i="2"/>
  <c r="U96" i="2"/>
  <c r="T96" i="2"/>
  <c r="O96" i="2"/>
  <c r="J96" i="2"/>
  <c r="G96" i="2"/>
  <c r="F96" i="2"/>
  <c r="E96" i="2"/>
  <c r="V95" i="2"/>
  <c r="U95" i="2"/>
  <c r="T95" i="2"/>
  <c r="O95" i="2"/>
  <c r="J95" i="2"/>
  <c r="G95" i="2"/>
  <c r="F95" i="2"/>
  <c r="E95" i="2"/>
  <c r="V94" i="2"/>
  <c r="U94" i="2"/>
  <c r="T94" i="2"/>
  <c r="O94" i="2"/>
  <c r="J94" i="2"/>
  <c r="G94" i="2"/>
  <c r="F94" i="2"/>
  <c r="E94" i="2"/>
  <c r="V93" i="2"/>
  <c r="U93" i="2"/>
  <c r="T93" i="2"/>
  <c r="O93" i="2"/>
  <c r="J93" i="2"/>
  <c r="G93" i="2"/>
  <c r="F93" i="2"/>
  <c r="E93" i="2"/>
  <c r="V92" i="2"/>
  <c r="U92" i="2"/>
  <c r="T92" i="2"/>
  <c r="O92" i="2"/>
  <c r="J92" i="2"/>
  <c r="G92" i="2"/>
  <c r="F92" i="2"/>
  <c r="E92" i="2"/>
  <c r="V91" i="2"/>
  <c r="U91" i="2"/>
  <c r="T91" i="2"/>
  <c r="O91" i="2"/>
  <c r="J91" i="2"/>
  <c r="G91" i="2"/>
  <c r="F91" i="2"/>
  <c r="E91" i="2"/>
  <c r="V90" i="2"/>
  <c r="U90" i="2"/>
  <c r="T90" i="2"/>
  <c r="O90" i="2"/>
  <c r="J90" i="2"/>
  <c r="J102" i="2" s="1"/>
  <c r="G90" i="2"/>
  <c r="F90" i="2"/>
  <c r="E90" i="2"/>
  <c r="T89" i="2"/>
  <c r="O89" i="2"/>
  <c r="O102" i="2" s="1"/>
  <c r="J89" i="2"/>
  <c r="E89" i="2"/>
  <c r="E102" i="2" s="1"/>
  <c r="C75" i="2"/>
  <c r="S73" i="2"/>
  <c r="N73" i="2"/>
  <c r="J73" i="2"/>
  <c r="I73" i="2"/>
  <c r="D73" i="2"/>
  <c r="V72" i="2"/>
  <c r="U72" i="2"/>
  <c r="G72" i="2"/>
  <c r="F72" i="2"/>
  <c r="V71" i="2"/>
  <c r="U71" i="2"/>
  <c r="T71" i="2"/>
  <c r="O71" i="2"/>
  <c r="J71" i="2"/>
  <c r="G71" i="2"/>
  <c r="F71" i="2"/>
  <c r="E71" i="2"/>
  <c r="V70" i="2"/>
  <c r="U70" i="2"/>
  <c r="T70" i="2"/>
  <c r="O70" i="2"/>
  <c r="J70" i="2"/>
  <c r="G70" i="2"/>
  <c r="F70" i="2"/>
  <c r="E70" i="2"/>
  <c r="V69" i="2"/>
  <c r="U69" i="2"/>
  <c r="T69" i="2"/>
  <c r="O69" i="2"/>
  <c r="J69" i="2"/>
  <c r="G69" i="2"/>
  <c r="F69" i="2"/>
  <c r="E69" i="2"/>
  <c r="V68" i="2"/>
  <c r="U68" i="2"/>
  <c r="T68" i="2"/>
  <c r="O68" i="2"/>
  <c r="J68" i="2"/>
  <c r="G68" i="2"/>
  <c r="F68" i="2"/>
  <c r="E68" i="2"/>
  <c r="V67" i="2"/>
  <c r="U67" i="2"/>
  <c r="T67" i="2"/>
  <c r="O67" i="2"/>
  <c r="J67" i="2"/>
  <c r="G67" i="2"/>
  <c r="F67" i="2"/>
  <c r="E67" i="2"/>
  <c r="V66" i="2"/>
  <c r="U66" i="2"/>
  <c r="T66" i="2"/>
  <c r="O66" i="2"/>
  <c r="J66" i="2"/>
  <c r="G66" i="2"/>
  <c r="F66" i="2"/>
  <c r="E66" i="2"/>
  <c r="V65" i="2"/>
  <c r="U65" i="2"/>
  <c r="T65" i="2"/>
  <c r="O65" i="2"/>
  <c r="J65" i="2"/>
  <c r="G65" i="2"/>
  <c r="F65" i="2"/>
  <c r="E65" i="2"/>
  <c r="V64" i="2"/>
  <c r="U64" i="2"/>
  <c r="T64" i="2"/>
  <c r="O64" i="2"/>
  <c r="J64" i="2"/>
  <c r="G64" i="2"/>
  <c r="F64" i="2"/>
  <c r="E64" i="2"/>
  <c r="V63" i="2"/>
  <c r="U63" i="2"/>
  <c r="T63" i="2"/>
  <c r="O63" i="2"/>
  <c r="J63" i="2"/>
  <c r="G63" i="2"/>
  <c r="F63" i="2"/>
  <c r="E63" i="2"/>
  <c r="V62" i="2"/>
  <c r="U62" i="2"/>
  <c r="T62" i="2"/>
  <c r="O62" i="2"/>
  <c r="J62" i="2"/>
  <c r="G62" i="2"/>
  <c r="F62" i="2"/>
  <c r="E62" i="2"/>
  <c r="V61" i="2"/>
  <c r="U61" i="2"/>
  <c r="T61" i="2"/>
  <c r="O61" i="2"/>
  <c r="J61" i="2"/>
  <c r="G61" i="2"/>
  <c r="F61" i="2"/>
  <c r="E61" i="2"/>
  <c r="T60" i="2"/>
  <c r="T73" i="2" s="1"/>
  <c r="O60" i="2"/>
  <c r="O73" i="2" s="1"/>
  <c r="J60" i="2"/>
  <c r="E60" i="2"/>
  <c r="E73" i="2" s="1"/>
  <c r="S45" i="2"/>
  <c r="N45" i="2"/>
  <c r="I45" i="2"/>
  <c r="C47" i="2" s="1"/>
  <c r="E45" i="2"/>
  <c r="D45" i="2"/>
  <c r="V44" i="2"/>
  <c r="U44" i="2"/>
  <c r="G44" i="2"/>
  <c r="F44" i="2"/>
  <c r="V43" i="2"/>
  <c r="U43" i="2"/>
  <c r="T43" i="2"/>
  <c r="O43" i="2"/>
  <c r="J43" i="2"/>
  <c r="G43" i="2"/>
  <c r="F43" i="2"/>
  <c r="E43" i="2"/>
  <c r="V42" i="2"/>
  <c r="U42" i="2"/>
  <c r="T42" i="2"/>
  <c r="O42" i="2"/>
  <c r="J42" i="2"/>
  <c r="G42" i="2"/>
  <c r="F42" i="2"/>
  <c r="E42" i="2"/>
  <c r="V41" i="2"/>
  <c r="U41" i="2"/>
  <c r="T41" i="2"/>
  <c r="O41" i="2"/>
  <c r="J41" i="2"/>
  <c r="G41" i="2"/>
  <c r="F41" i="2"/>
  <c r="E41" i="2"/>
  <c r="V40" i="2"/>
  <c r="U40" i="2"/>
  <c r="T40" i="2"/>
  <c r="O40" i="2"/>
  <c r="J40" i="2"/>
  <c r="G40" i="2"/>
  <c r="F40" i="2"/>
  <c r="E40" i="2"/>
  <c r="V39" i="2"/>
  <c r="U39" i="2"/>
  <c r="T39" i="2"/>
  <c r="O39" i="2"/>
  <c r="J39" i="2"/>
  <c r="G39" i="2"/>
  <c r="F39" i="2"/>
  <c r="E39" i="2"/>
  <c r="V38" i="2"/>
  <c r="U38" i="2"/>
  <c r="T38" i="2"/>
  <c r="O38" i="2"/>
  <c r="J38" i="2"/>
  <c r="G38" i="2"/>
  <c r="F38" i="2"/>
  <c r="E38" i="2"/>
  <c r="V37" i="2"/>
  <c r="U37" i="2"/>
  <c r="T37" i="2"/>
  <c r="O37" i="2"/>
  <c r="J37" i="2"/>
  <c r="G37" i="2"/>
  <c r="F37" i="2"/>
  <c r="E37" i="2"/>
  <c r="V36" i="2"/>
  <c r="U36" i="2"/>
  <c r="T36" i="2"/>
  <c r="O36" i="2"/>
  <c r="J36" i="2"/>
  <c r="G36" i="2"/>
  <c r="F36" i="2"/>
  <c r="E36" i="2"/>
  <c r="V35" i="2"/>
  <c r="U35" i="2"/>
  <c r="T35" i="2"/>
  <c r="O35" i="2"/>
  <c r="J35" i="2"/>
  <c r="G35" i="2"/>
  <c r="F35" i="2"/>
  <c r="E35" i="2"/>
  <c r="V34" i="2"/>
  <c r="U34" i="2"/>
  <c r="T34" i="2"/>
  <c r="O34" i="2"/>
  <c r="J34" i="2"/>
  <c r="G34" i="2"/>
  <c r="F34" i="2"/>
  <c r="E34" i="2"/>
  <c r="V33" i="2"/>
  <c r="U33" i="2"/>
  <c r="T33" i="2"/>
  <c r="O33" i="2"/>
  <c r="J33" i="2"/>
  <c r="G33" i="2"/>
  <c r="F33" i="2"/>
  <c r="E33" i="2"/>
  <c r="T32" i="2"/>
  <c r="O32" i="2"/>
  <c r="O45" i="2" s="1"/>
  <c r="J32" i="2"/>
  <c r="J45" i="2" s="1"/>
  <c r="E32" i="2"/>
  <c r="T20" i="2"/>
  <c r="S20" i="2"/>
  <c r="N20" i="2"/>
  <c r="J20" i="2"/>
  <c r="I20" i="2"/>
  <c r="D20" i="2"/>
  <c r="C21" i="2" s="1"/>
  <c r="T19" i="2"/>
  <c r="O19" i="2"/>
  <c r="J19" i="2"/>
  <c r="E19" i="2"/>
  <c r="T18" i="2"/>
  <c r="O18" i="2"/>
  <c r="J18" i="2"/>
  <c r="E18" i="2"/>
  <c r="T17" i="2"/>
  <c r="O17" i="2"/>
  <c r="J17" i="2"/>
  <c r="E17" i="2"/>
  <c r="T16" i="2"/>
  <c r="O16" i="2"/>
  <c r="J16" i="2"/>
  <c r="E16" i="2"/>
  <c r="T15" i="2"/>
  <c r="O15" i="2"/>
  <c r="J15" i="2"/>
  <c r="E15" i="2"/>
  <c r="T14" i="2"/>
  <c r="O14" i="2"/>
  <c r="J14" i="2"/>
  <c r="E14" i="2"/>
  <c r="T13" i="2"/>
  <c r="O13" i="2"/>
  <c r="J13" i="2"/>
  <c r="E13" i="2"/>
  <c r="T12" i="2"/>
  <c r="O12" i="2"/>
  <c r="J12" i="2"/>
  <c r="E12" i="2"/>
  <c r="T11" i="2"/>
  <c r="O11" i="2"/>
  <c r="J11" i="2"/>
  <c r="E11" i="2"/>
  <c r="T10" i="2"/>
  <c r="O10" i="2"/>
  <c r="J10" i="2"/>
  <c r="E10" i="2"/>
  <c r="T9" i="2"/>
  <c r="O9" i="2"/>
  <c r="J9" i="2"/>
  <c r="E9" i="2"/>
  <c r="T8" i="2"/>
  <c r="O8" i="2"/>
  <c r="O20" i="2" s="1"/>
  <c r="J8" i="2"/>
  <c r="E8" i="2"/>
  <c r="E20" i="2" s="1"/>
  <c r="C22" i="2" s="1"/>
  <c r="F47" i="2" s="1"/>
  <c r="F49" i="2" s="1"/>
  <c r="AH191" i="1"/>
  <c r="AC191" i="1"/>
  <c r="X191" i="1"/>
  <c r="S191" i="1"/>
  <c r="N191" i="1"/>
  <c r="I191" i="1"/>
  <c r="C193" i="1" s="1"/>
  <c r="D191" i="1"/>
  <c r="AK190" i="1"/>
  <c r="AJ190" i="1"/>
  <c r="AF190" i="1"/>
  <c r="AE190" i="1"/>
  <c r="AA190" i="1"/>
  <c r="Z190" i="1"/>
  <c r="V190" i="1"/>
  <c r="U190" i="1"/>
  <c r="Q190" i="1"/>
  <c r="P190" i="1"/>
  <c r="L190" i="1"/>
  <c r="K190" i="1"/>
  <c r="G190" i="1"/>
  <c r="F190" i="1"/>
  <c r="AK189" i="1"/>
  <c r="AJ189" i="1"/>
  <c r="AI189" i="1"/>
  <c r="AF189" i="1"/>
  <c r="AE189" i="1"/>
  <c r="AD189" i="1"/>
  <c r="AA189" i="1"/>
  <c r="Z189" i="1"/>
  <c r="Y189" i="1"/>
  <c r="V189" i="1"/>
  <c r="U189" i="1"/>
  <c r="T189" i="1"/>
  <c r="Q189" i="1"/>
  <c r="P189" i="1"/>
  <c r="O189" i="1"/>
  <c r="L189" i="1"/>
  <c r="K189" i="1"/>
  <c r="J189" i="1"/>
  <c r="G189" i="1"/>
  <c r="F189" i="1"/>
  <c r="E189" i="1"/>
  <c r="AK188" i="1"/>
  <c r="AJ188" i="1"/>
  <c r="AI188" i="1"/>
  <c r="AF188" i="1"/>
  <c r="AE188" i="1"/>
  <c r="AD188" i="1"/>
  <c r="AA188" i="1"/>
  <c r="Z188" i="1"/>
  <c r="Y188" i="1"/>
  <c r="V188" i="1"/>
  <c r="U188" i="1"/>
  <c r="T188" i="1"/>
  <c r="Q188" i="1"/>
  <c r="P188" i="1"/>
  <c r="O188" i="1"/>
  <c r="L188" i="1"/>
  <c r="K188" i="1"/>
  <c r="J188" i="1"/>
  <c r="G188" i="1"/>
  <c r="F188" i="1"/>
  <c r="E188" i="1"/>
  <c r="AK187" i="1"/>
  <c r="AJ187" i="1"/>
  <c r="AI187" i="1"/>
  <c r="AF187" i="1"/>
  <c r="AE187" i="1"/>
  <c r="AD187" i="1"/>
  <c r="AA187" i="1"/>
  <c r="Z187" i="1"/>
  <c r="Y187" i="1"/>
  <c r="V187" i="1"/>
  <c r="U187" i="1"/>
  <c r="T187" i="1"/>
  <c r="Q187" i="1"/>
  <c r="P187" i="1"/>
  <c r="O187" i="1"/>
  <c r="L187" i="1"/>
  <c r="K187" i="1"/>
  <c r="J187" i="1"/>
  <c r="G187" i="1"/>
  <c r="F187" i="1"/>
  <c r="E187" i="1"/>
  <c r="AK186" i="1"/>
  <c r="AJ186" i="1"/>
  <c r="AI186" i="1"/>
  <c r="AF186" i="1"/>
  <c r="AE186" i="1"/>
  <c r="AD186" i="1"/>
  <c r="AA186" i="1"/>
  <c r="Z186" i="1"/>
  <c r="Y186" i="1"/>
  <c r="V186" i="1"/>
  <c r="U186" i="1"/>
  <c r="T186" i="1"/>
  <c r="Q186" i="1"/>
  <c r="P186" i="1"/>
  <c r="O186" i="1"/>
  <c r="L186" i="1"/>
  <c r="K186" i="1"/>
  <c r="J186" i="1"/>
  <c r="G186" i="1"/>
  <c r="F186" i="1"/>
  <c r="E186" i="1"/>
  <c r="AK185" i="1"/>
  <c r="AJ185" i="1"/>
  <c r="AI185" i="1"/>
  <c r="AF185" i="1"/>
  <c r="AE185" i="1"/>
  <c r="AD185" i="1"/>
  <c r="AA185" i="1"/>
  <c r="Z185" i="1"/>
  <c r="Y185" i="1"/>
  <c r="V185" i="1"/>
  <c r="U185" i="1"/>
  <c r="T185" i="1"/>
  <c r="Q185" i="1"/>
  <c r="P185" i="1"/>
  <c r="O185" i="1"/>
  <c r="L185" i="1"/>
  <c r="K185" i="1"/>
  <c r="J185" i="1"/>
  <c r="G185" i="1"/>
  <c r="F185" i="1"/>
  <c r="E185" i="1"/>
  <c r="AK184" i="1"/>
  <c r="AJ184" i="1"/>
  <c r="AI184" i="1"/>
  <c r="AF184" i="1"/>
  <c r="AE184" i="1"/>
  <c r="AD184" i="1"/>
  <c r="AA184" i="1"/>
  <c r="Z184" i="1"/>
  <c r="Y184" i="1"/>
  <c r="V184" i="1"/>
  <c r="U184" i="1"/>
  <c r="T184" i="1"/>
  <c r="Q184" i="1"/>
  <c r="P184" i="1"/>
  <c r="O184" i="1"/>
  <c r="L184" i="1"/>
  <c r="K184" i="1"/>
  <c r="J184" i="1"/>
  <c r="G184" i="1"/>
  <c r="F184" i="1"/>
  <c r="E184" i="1"/>
  <c r="AK183" i="1"/>
  <c r="AJ183" i="1"/>
  <c r="AI183" i="1"/>
  <c r="AF183" i="1"/>
  <c r="AE183" i="1"/>
  <c r="AD183" i="1"/>
  <c r="AA183" i="1"/>
  <c r="Z183" i="1"/>
  <c r="Y183" i="1"/>
  <c r="V183" i="1"/>
  <c r="U183" i="1"/>
  <c r="T183" i="1"/>
  <c r="Q183" i="1"/>
  <c r="P183" i="1"/>
  <c r="O183" i="1"/>
  <c r="L183" i="1"/>
  <c r="K183" i="1"/>
  <c r="J183" i="1"/>
  <c r="G183" i="1"/>
  <c r="F183" i="1"/>
  <c r="E183" i="1"/>
  <c r="AK182" i="1"/>
  <c r="AJ182" i="1"/>
  <c r="AI182" i="1"/>
  <c r="AF182" i="1"/>
  <c r="AE182" i="1"/>
  <c r="AD182" i="1"/>
  <c r="AA182" i="1"/>
  <c r="Z182" i="1"/>
  <c r="Y182" i="1"/>
  <c r="V182" i="1"/>
  <c r="U182" i="1"/>
  <c r="T182" i="1"/>
  <c r="Q182" i="1"/>
  <c r="P182" i="1"/>
  <c r="O182" i="1"/>
  <c r="L182" i="1"/>
  <c r="K182" i="1"/>
  <c r="J182" i="1"/>
  <c r="G182" i="1"/>
  <c r="F182" i="1"/>
  <c r="E182" i="1"/>
  <c r="AK181" i="1"/>
  <c r="AJ181" i="1"/>
  <c r="AI181" i="1"/>
  <c r="AF181" i="1"/>
  <c r="AE181" i="1"/>
  <c r="AD181" i="1"/>
  <c r="AA181" i="1"/>
  <c r="Z181" i="1"/>
  <c r="Y181" i="1"/>
  <c r="V181" i="1"/>
  <c r="U181" i="1"/>
  <c r="T181" i="1"/>
  <c r="Q181" i="1"/>
  <c r="P181" i="1"/>
  <c r="O181" i="1"/>
  <c r="L181" i="1"/>
  <c r="K181" i="1"/>
  <c r="J181" i="1"/>
  <c r="G181" i="1"/>
  <c r="F181" i="1"/>
  <c r="E181" i="1"/>
  <c r="AK180" i="1"/>
  <c r="AJ180" i="1"/>
  <c r="AI180" i="1"/>
  <c r="AF180" i="1"/>
  <c r="AE180" i="1"/>
  <c r="AD180" i="1"/>
  <c r="AA180" i="1"/>
  <c r="Z180" i="1"/>
  <c r="Y180" i="1"/>
  <c r="V180" i="1"/>
  <c r="U180" i="1"/>
  <c r="T180" i="1"/>
  <c r="Q180" i="1"/>
  <c r="P180" i="1"/>
  <c r="O180" i="1"/>
  <c r="L180" i="1"/>
  <c r="K180" i="1"/>
  <c r="J180" i="1"/>
  <c r="G180" i="1"/>
  <c r="F180" i="1"/>
  <c r="E180" i="1"/>
  <c r="AK179" i="1"/>
  <c r="AJ179" i="1"/>
  <c r="AI179" i="1"/>
  <c r="AF179" i="1"/>
  <c r="AE179" i="1"/>
  <c r="AD179" i="1"/>
  <c r="AA179" i="1"/>
  <c r="Z179" i="1"/>
  <c r="Y179" i="1"/>
  <c r="V179" i="1"/>
  <c r="U179" i="1"/>
  <c r="T179" i="1"/>
  <c r="Q179" i="1"/>
  <c r="P179" i="1"/>
  <c r="O179" i="1"/>
  <c r="L179" i="1"/>
  <c r="K179" i="1"/>
  <c r="J179" i="1"/>
  <c r="G179" i="1"/>
  <c r="F179" i="1"/>
  <c r="E179" i="1"/>
  <c r="AK178" i="1"/>
  <c r="AJ178" i="1"/>
  <c r="AI178" i="1"/>
  <c r="AF178" i="1"/>
  <c r="AE178" i="1"/>
  <c r="AD178" i="1"/>
  <c r="AA178" i="1"/>
  <c r="Z178" i="1"/>
  <c r="Y178" i="1"/>
  <c r="V178" i="1"/>
  <c r="U178" i="1"/>
  <c r="T178" i="1"/>
  <c r="Q178" i="1"/>
  <c r="P178" i="1"/>
  <c r="O178" i="1"/>
  <c r="L178" i="1"/>
  <c r="K178" i="1"/>
  <c r="J178" i="1"/>
  <c r="G178" i="1"/>
  <c r="F178" i="1"/>
  <c r="E178" i="1"/>
  <c r="AK177" i="1"/>
  <c r="AJ177" i="1"/>
  <c r="AI177" i="1"/>
  <c r="AF177" i="1"/>
  <c r="AE177" i="1"/>
  <c r="AD177" i="1"/>
  <c r="AA177" i="1"/>
  <c r="Z177" i="1"/>
  <c r="Y177" i="1"/>
  <c r="V177" i="1"/>
  <c r="U177" i="1"/>
  <c r="T177" i="1"/>
  <c r="Q177" i="1"/>
  <c r="P177" i="1"/>
  <c r="O177" i="1"/>
  <c r="L177" i="1"/>
  <c r="K177" i="1"/>
  <c r="J177" i="1"/>
  <c r="G177" i="1"/>
  <c r="F177" i="1"/>
  <c r="E177" i="1"/>
  <c r="AK176" i="1"/>
  <c r="AJ176" i="1"/>
  <c r="AI176" i="1"/>
  <c r="AI191" i="1" s="1"/>
  <c r="AF176" i="1"/>
  <c r="AE176" i="1"/>
  <c r="AD176" i="1"/>
  <c r="AA176" i="1"/>
  <c r="Z176" i="1"/>
  <c r="Y176" i="1"/>
  <c r="V176" i="1"/>
  <c r="U176" i="1"/>
  <c r="T176" i="1"/>
  <c r="Q176" i="1"/>
  <c r="P176" i="1"/>
  <c r="O176" i="1"/>
  <c r="L176" i="1"/>
  <c r="K176" i="1"/>
  <c r="J176" i="1"/>
  <c r="G176" i="1"/>
  <c r="F176" i="1"/>
  <c r="E176" i="1"/>
  <c r="AK175" i="1"/>
  <c r="AJ175" i="1"/>
  <c r="AI175" i="1"/>
  <c r="AF175" i="1"/>
  <c r="AE175" i="1"/>
  <c r="AD175" i="1"/>
  <c r="AA175" i="1"/>
  <c r="Z175" i="1"/>
  <c r="Y175" i="1"/>
  <c r="V175" i="1"/>
  <c r="U175" i="1"/>
  <c r="T175" i="1"/>
  <c r="Q175" i="1"/>
  <c r="P175" i="1"/>
  <c r="O175" i="1"/>
  <c r="L175" i="1"/>
  <c r="K175" i="1"/>
  <c r="J175" i="1"/>
  <c r="G175" i="1"/>
  <c r="F175" i="1"/>
  <c r="E175" i="1"/>
  <c r="AK174" i="1"/>
  <c r="AJ174" i="1"/>
  <c r="AI174" i="1"/>
  <c r="AF174" i="1"/>
  <c r="AE174" i="1"/>
  <c r="AD174" i="1"/>
  <c r="AA174" i="1"/>
  <c r="Z174" i="1"/>
  <c r="Y174" i="1"/>
  <c r="V174" i="1"/>
  <c r="U174" i="1"/>
  <c r="T174" i="1"/>
  <c r="Q174" i="1"/>
  <c r="P174" i="1"/>
  <c r="O174" i="1"/>
  <c r="L174" i="1"/>
  <c r="K174" i="1"/>
  <c r="J174" i="1"/>
  <c r="G174" i="1"/>
  <c r="F174" i="1"/>
  <c r="E174" i="1"/>
  <c r="AK173" i="1"/>
  <c r="AJ173" i="1"/>
  <c r="AI173" i="1"/>
  <c r="AF173" i="1"/>
  <c r="AE173" i="1"/>
  <c r="AD173" i="1"/>
  <c r="AA173" i="1"/>
  <c r="Z173" i="1"/>
  <c r="Y173" i="1"/>
  <c r="V173" i="1"/>
  <c r="U173" i="1"/>
  <c r="T173" i="1"/>
  <c r="Q173" i="1"/>
  <c r="P173" i="1"/>
  <c r="O173" i="1"/>
  <c r="L173" i="1"/>
  <c r="K173" i="1"/>
  <c r="J173" i="1"/>
  <c r="G173" i="1"/>
  <c r="F173" i="1"/>
  <c r="E173" i="1"/>
  <c r="AI172" i="1"/>
  <c r="AD172" i="1"/>
  <c r="Y172" i="1"/>
  <c r="Y191" i="1" s="1"/>
  <c r="T172" i="1"/>
  <c r="O172" i="1"/>
  <c r="O191" i="1" s="1"/>
  <c r="J172" i="1"/>
  <c r="E172" i="1"/>
  <c r="E191" i="1" s="1"/>
  <c r="AH157" i="1"/>
  <c r="AC157" i="1"/>
  <c r="X157" i="1"/>
  <c r="S157" i="1"/>
  <c r="N157" i="1"/>
  <c r="I157" i="1"/>
  <c r="D157" i="1"/>
  <c r="C159" i="1" s="1"/>
  <c r="AK156" i="1"/>
  <c r="AJ156" i="1"/>
  <c r="AF156" i="1"/>
  <c r="AE156" i="1"/>
  <c r="AA156" i="1"/>
  <c r="Z156" i="1"/>
  <c r="V156" i="1"/>
  <c r="U156" i="1"/>
  <c r="Q156" i="1"/>
  <c r="P156" i="1"/>
  <c r="L156" i="1"/>
  <c r="K156" i="1"/>
  <c r="G156" i="1"/>
  <c r="F156" i="1"/>
  <c r="AK155" i="1"/>
  <c r="AJ155" i="1"/>
  <c r="AI155" i="1"/>
  <c r="AF155" i="1"/>
  <c r="AE155" i="1"/>
  <c r="AD155" i="1"/>
  <c r="AA155" i="1"/>
  <c r="Z155" i="1"/>
  <c r="Y155" i="1"/>
  <c r="V155" i="1"/>
  <c r="U155" i="1"/>
  <c r="T155" i="1"/>
  <c r="Q155" i="1"/>
  <c r="P155" i="1"/>
  <c r="O155" i="1"/>
  <c r="L155" i="1"/>
  <c r="K155" i="1"/>
  <c r="J155" i="1"/>
  <c r="G155" i="1"/>
  <c r="F155" i="1"/>
  <c r="E155" i="1"/>
  <c r="AK154" i="1"/>
  <c r="AJ154" i="1"/>
  <c r="AI154" i="1"/>
  <c r="AF154" i="1"/>
  <c r="AE154" i="1"/>
  <c r="AD154" i="1"/>
  <c r="AA154" i="1"/>
  <c r="Z154" i="1"/>
  <c r="Y154" i="1"/>
  <c r="V154" i="1"/>
  <c r="U154" i="1"/>
  <c r="T154" i="1"/>
  <c r="Q154" i="1"/>
  <c r="P154" i="1"/>
  <c r="O154" i="1"/>
  <c r="L154" i="1"/>
  <c r="K154" i="1"/>
  <c r="J154" i="1"/>
  <c r="G154" i="1"/>
  <c r="F154" i="1"/>
  <c r="E154" i="1"/>
  <c r="AK153" i="1"/>
  <c r="AJ153" i="1"/>
  <c r="AI153" i="1"/>
  <c r="AF153" i="1"/>
  <c r="AE153" i="1"/>
  <c r="AD153" i="1"/>
  <c r="AA153" i="1"/>
  <c r="Z153" i="1"/>
  <c r="Y153" i="1"/>
  <c r="V153" i="1"/>
  <c r="U153" i="1"/>
  <c r="T153" i="1"/>
  <c r="Q153" i="1"/>
  <c r="P153" i="1"/>
  <c r="O153" i="1"/>
  <c r="L153" i="1"/>
  <c r="K153" i="1"/>
  <c r="J153" i="1"/>
  <c r="G153" i="1"/>
  <c r="F153" i="1"/>
  <c r="E153" i="1"/>
  <c r="AK152" i="1"/>
  <c r="AJ152" i="1"/>
  <c r="AI152" i="1"/>
  <c r="AF152" i="1"/>
  <c r="AE152" i="1"/>
  <c r="AD152" i="1"/>
  <c r="AA152" i="1"/>
  <c r="Z152" i="1"/>
  <c r="Y152" i="1"/>
  <c r="V152" i="1"/>
  <c r="U152" i="1"/>
  <c r="T152" i="1"/>
  <c r="Q152" i="1"/>
  <c r="P152" i="1"/>
  <c r="O152" i="1"/>
  <c r="L152" i="1"/>
  <c r="K152" i="1"/>
  <c r="J152" i="1"/>
  <c r="G152" i="1"/>
  <c r="F152" i="1"/>
  <c r="E152" i="1"/>
  <c r="AK151" i="1"/>
  <c r="AJ151" i="1"/>
  <c r="AI151" i="1"/>
  <c r="AF151" i="1"/>
  <c r="AE151" i="1"/>
  <c r="AD151" i="1"/>
  <c r="AA151" i="1"/>
  <c r="Z151" i="1"/>
  <c r="Y151" i="1"/>
  <c r="V151" i="1"/>
  <c r="U151" i="1"/>
  <c r="T151" i="1"/>
  <c r="Q151" i="1"/>
  <c r="P151" i="1"/>
  <c r="O151" i="1"/>
  <c r="L151" i="1"/>
  <c r="K151" i="1"/>
  <c r="J151" i="1"/>
  <c r="G151" i="1"/>
  <c r="F151" i="1"/>
  <c r="E151" i="1"/>
  <c r="AK150" i="1"/>
  <c r="AJ150" i="1"/>
  <c r="AI150" i="1"/>
  <c r="AF150" i="1"/>
  <c r="AE150" i="1"/>
  <c r="AD150" i="1"/>
  <c r="AA150" i="1"/>
  <c r="Z150" i="1"/>
  <c r="Y150" i="1"/>
  <c r="V150" i="1"/>
  <c r="U150" i="1"/>
  <c r="T150" i="1"/>
  <c r="Q150" i="1"/>
  <c r="P150" i="1"/>
  <c r="O150" i="1"/>
  <c r="L150" i="1"/>
  <c r="K150" i="1"/>
  <c r="J150" i="1"/>
  <c r="G150" i="1"/>
  <c r="F150" i="1"/>
  <c r="E150" i="1"/>
  <c r="AK149" i="1"/>
  <c r="AJ149" i="1"/>
  <c r="AI149" i="1"/>
  <c r="AF149" i="1"/>
  <c r="AE149" i="1"/>
  <c r="AD149" i="1"/>
  <c r="AA149" i="1"/>
  <c r="Z149" i="1"/>
  <c r="Y149" i="1"/>
  <c r="V149" i="1"/>
  <c r="U149" i="1"/>
  <c r="T149" i="1"/>
  <c r="Q149" i="1"/>
  <c r="P149" i="1"/>
  <c r="O149" i="1"/>
  <c r="L149" i="1"/>
  <c r="K149" i="1"/>
  <c r="J149" i="1"/>
  <c r="G149" i="1"/>
  <c r="F149" i="1"/>
  <c r="E149" i="1"/>
  <c r="AK148" i="1"/>
  <c r="AJ148" i="1"/>
  <c r="AI148" i="1"/>
  <c r="AF148" i="1"/>
  <c r="AE148" i="1"/>
  <c r="AD148" i="1"/>
  <c r="AA148" i="1"/>
  <c r="Z148" i="1"/>
  <c r="Y148" i="1"/>
  <c r="V148" i="1"/>
  <c r="U148" i="1"/>
  <c r="T148" i="1"/>
  <c r="Q148" i="1"/>
  <c r="P148" i="1"/>
  <c r="O148" i="1"/>
  <c r="L148" i="1"/>
  <c r="K148" i="1"/>
  <c r="J148" i="1"/>
  <c r="G148" i="1"/>
  <c r="F148" i="1"/>
  <c r="E148" i="1"/>
  <c r="AK147" i="1"/>
  <c r="AJ147" i="1"/>
  <c r="AI147" i="1"/>
  <c r="AF147" i="1"/>
  <c r="AE147" i="1"/>
  <c r="AD147" i="1"/>
  <c r="AA147" i="1"/>
  <c r="Z147" i="1"/>
  <c r="Y147" i="1"/>
  <c r="V147" i="1"/>
  <c r="U147" i="1"/>
  <c r="T147" i="1"/>
  <c r="Q147" i="1"/>
  <c r="P147" i="1"/>
  <c r="O147" i="1"/>
  <c r="L147" i="1"/>
  <c r="K147" i="1"/>
  <c r="J147" i="1"/>
  <c r="G147" i="1"/>
  <c r="F147" i="1"/>
  <c r="E147" i="1"/>
  <c r="AK146" i="1"/>
  <c r="AJ146" i="1"/>
  <c r="AI146" i="1"/>
  <c r="AF146" i="1"/>
  <c r="AE146" i="1"/>
  <c r="AD146" i="1"/>
  <c r="AA146" i="1"/>
  <c r="Z146" i="1"/>
  <c r="Y146" i="1"/>
  <c r="V146" i="1"/>
  <c r="U146" i="1"/>
  <c r="T146" i="1"/>
  <c r="Q146" i="1"/>
  <c r="P146" i="1"/>
  <c r="O146" i="1"/>
  <c r="L146" i="1"/>
  <c r="K146" i="1"/>
  <c r="J146" i="1"/>
  <c r="G146" i="1"/>
  <c r="F146" i="1"/>
  <c r="E146" i="1"/>
  <c r="AK145" i="1"/>
  <c r="AJ145" i="1"/>
  <c r="AI145" i="1"/>
  <c r="AF145" i="1"/>
  <c r="AE145" i="1"/>
  <c r="AD145" i="1"/>
  <c r="AA145" i="1"/>
  <c r="Z145" i="1"/>
  <c r="Y145" i="1"/>
  <c r="V145" i="1"/>
  <c r="U145" i="1"/>
  <c r="T145" i="1"/>
  <c r="Q145" i="1"/>
  <c r="P145" i="1"/>
  <c r="O145" i="1"/>
  <c r="L145" i="1"/>
  <c r="K145" i="1"/>
  <c r="J145" i="1"/>
  <c r="G145" i="1"/>
  <c r="F145" i="1"/>
  <c r="E145" i="1"/>
  <c r="AK144" i="1"/>
  <c r="AJ144" i="1"/>
  <c r="AI144" i="1"/>
  <c r="AF144" i="1"/>
  <c r="AE144" i="1"/>
  <c r="AD144" i="1"/>
  <c r="AA144" i="1"/>
  <c r="Z144" i="1"/>
  <c r="Y144" i="1"/>
  <c r="V144" i="1"/>
  <c r="U144" i="1"/>
  <c r="T144" i="1"/>
  <c r="Q144" i="1"/>
  <c r="P144" i="1"/>
  <c r="O144" i="1"/>
  <c r="L144" i="1"/>
  <c r="K144" i="1"/>
  <c r="J144" i="1"/>
  <c r="G144" i="1"/>
  <c r="F144" i="1"/>
  <c r="E144" i="1"/>
  <c r="AK143" i="1"/>
  <c r="AJ143" i="1"/>
  <c r="AI143" i="1"/>
  <c r="AF143" i="1"/>
  <c r="AE143" i="1"/>
  <c r="AD143" i="1"/>
  <c r="AA143" i="1"/>
  <c r="Z143" i="1"/>
  <c r="Y143" i="1"/>
  <c r="V143" i="1"/>
  <c r="U143" i="1"/>
  <c r="T143" i="1"/>
  <c r="Q143" i="1"/>
  <c r="P143" i="1"/>
  <c r="O143" i="1"/>
  <c r="L143" i="1"/>
  <c r="K143" i="1"/>
  <c r="J143" i="1"/>
  <c r="G143" i="1"/>
  <c r="F143" i="1"/>
  <c r="E143" i="1"/>
  <c r="AK142" i="1"/>
  <c r="AJ142" i="1"/>
  <c r="AI142" i="1"/>
  <c r="AI157" i="1" s="1"/>
  <c r="AF142" i="1"/>
  <c r="AE142" i="1"/>
  <c r="AD142" i="1"/>
  <c r="AA142" i="1"/>
  <c r="Z142" i="1"/>
  <c r="Y142" i="1"/>
  <c r="V142" i="1"/>
  <c r="U142" i="1"/>
  <c r="T142" i="1"/>
  <c r="Q142" i="1"/>
  <c r="P142" i="1"/>
  <c r="O142" i="1"/>
  <c r="L142" i="1"/>
  <c r="K142" i="1"/>
  <c r="J142" i="1"/>
  <c r="G142" i="1"/>
  <c r="F142" i="1"/>
  <c r="E142" i="1"/>
  <c r="AK141" i="1"/>
  <c r="AJ141" i="1"/>
  <c r="AI141" i="1"/>
  <c r="AF141" i="1"/>
  <c r="AE141" i="1"/>
  <c r="AD141" i="1"/>
  <c r="AA141" i="1"/>
  <c r="Z141" i="1"/>
  <c r="Y141" i="1"/>
  <c r="V141" i="1"/>
  <c r="U141" i="1"/>
  <c r="T141" i="1"/>
  <c r="Q141" i="1"/>
  <c r="P141" i="1"/>
  <c r="O141" i="1"/>
  <c r="L141" i="1"/>
  <c r="K141" i="1"/>
  <c r="J141" i="1"/>
  <c r="G141" i="1"/>
  <c r="F141" i="1"/>
  <c r="E141" i="1"/>
  <c r="AK140" i="1"/>
  <c r="AJ140" i="1"/>
  <c r="AI140" i="1"/>
  <c r="AF140" i="1"/>
  <c r="AE140" i="1"/>
  <c r="AD140" i="1"/>
  <c r="AA140" i="1"/>
  <c r="Z140" i="1"/>
  <c r="Y140" i="1"/>
  <c r="V140" i="1"/>
  <c r="U140" i="1"/>
  <c r="T140" i="1"/>
  <c r="Q140" i="1"/>
  <c r="P140" i="1"/>
  <c r="O140" i="1"/>
  <c r="L140" i="1"/>
  <c r="K140" i="1"/>
  <c r="J140" i="1"/>
  <c r="G140" i="1"/>
  <c r="F140" i="1"/>
  <c r="E140" i="1"/>
  <c r="AK139" i="1"/>
  <c r="AJ139" i="1"/>
  <c r="AI139" i="1"/>
  <c r="AF139" i="1"/>
  <c r="AE139" i="1"/>
  <c r="AD139" i="1"/>
  <c r="AA139" i="1"/>
  <c r="Z139" i="1"/>
  <c r="Y139" i="1"/>
  <c r="V139" i="1"/>
  <c r="U139" i="1"/>
  <c r="T139" i="1"/>
  <c r="Q139" i="1"/>
  <c r="P139" i="1"/>
  <c r="O139" i="1"/>
  <c r="L139" i="1"/>
  <c r="K139" i="1"/>
  <c r="J139" i="1"/>
  <c r="G139" i="1"/>
  <c r="F139" i="1"/>
  <c r="E139" i="1"/>
  <c r="AI138" i="1"/>
  <c r="AD138" i="1"/>
  <c r="Y138" i="1"/>
  <c r="Y157" i="1" s="1"/>
  <c r="T138" i="1"/>
  <c r="O138" i="1"/>
  <c r="O157" i="1" s="1"/>
  <c r="J138" i="1"/>
  <c r="E138" i="1"/>
  <c r="E157" i="1" s="1"/>
  <c r="AH123" i="1"/>
  <c r="AC123" i="1"/>
  <c r="X123" i="1"/>
  <c r="S123" i="1"/>
  <c r="N123" i="1"/>
  <c r="I123" i="1"/>
  <c r="D123" i="1"/>
  <c r="C125" i="1" s="1"/>
  <c r="AK122" i="1"/>
  <c r="AJ122" i="1"/>
  <c r="AF122" i="1"/>
  <c r="AE122" i="1"/>
  <c r="AA122" i="1"/>
  <c r="Z122" i="1"/>
  <c r="V122" i="1"/>
  <c r="U122" i="1"/>
  <c r="Q122" i="1"/>
  <c r="P122" i="1"/>
  <c r="L122" i="1"/>
  <c r="K122" i="1"/>
  <c r="G122" i="1"/>
  <c r="F122" i="1"/>
  <c r="AK121" i="1"/>
  <c r="AJ121" i="1"/>
  <c r="AI121" i="1"/>
  <c r="AF121" i="1"/>
  <c r="AE121" i="1"/>
  <c r="AD121" i="1"/>
  <c r="AA121" i="1"/>
  <c r="Z121" i="1"/>
  <c r="Y121" i="1"/>
  <c r="V121" i="1"/>
  <c r="U121" i="1"/>
  <c r="T121" i="1"/>
  <c r="Q121" i="1"/>
  <c r="P121" i="1"/>
  <c r="O121" i="1"/>
  <c r="L121" i="1"/>
  <c r="K121" i="1"/>
  <c r="J121" i="1"/>
  <c r="G121" i="1"/>
  <c r="F121" i="1"/>
  <c r="E121" i="1"/>
  <c r="AK120" i="1"/>
  <c r="AJ120" i="1"/>
  <c r="AI120" i="1"/>
  <c r="AF120" i="1"/>
  <c r="AE120" i="1"/>
  <c r="AD120" i="1"/>
  <c r="AA120" i="1"/>
  <c r="Z120" i="1"/>
  <c r="Y120" i="1"/>
  <c r="V120" i="1"/>
  <c r="U120" i="1"/>
  <c r="T120" i="1"/>
  <c r="Q120" i="1"/>
  <c r="P120" i="1"/>
  <c r="O120" i="1"/>
  <c r="L120" i="1"/>
  <c r="K120" i="1"/>
  <c r="J120" i="1"/>
  <c r="G120" i="1"/>
  <c r="F120" i="1"/>
  <c r="E120" i="1"/>
  <c r="AK119" i="1"/>
  <c r="AJ119" i="1"/>
  <c r="AI119" i="1"/>
  <c r="AF119" i="1"/>
  <c r="AE119" i="1"/>
  <c r="AD119" i="1"/>
  <c r="AA119" i="1"/>
  <c r="Z119" i="1"/>
  <c r="Y119" i="1"/>
  <c r="V119" i="1"/>
  <c r="U119" i="1"/>
  <c r="T119" i="1"/>
  <c r="Q119" i="1"/>
  <c r="P119" i="1"/>
  <c r="O119" i="1"/>
  <c r="L119" i="1"/>
  <c r="K119" i="1"/>
  <c r="J119" i="1"/>
  <c r="G119" i="1"/>
  <c r="F119" i="1"/>
  <c r="E119" i="1"/>
  <c r="AK118" i="1"/>
  <c r="AJ118" i="1"/>
  <c r="AI118" i="1"/>
  <c r="AF118" i="1"/>
  <c r="AE118" i="1"/>
  <c r="AD118" i="1"/>
  <c r="AA118" i="1"/>
  <c r="Z118" i="1"/>
  <c r="Y118" i="1"/>
  <c r="V118" i="1"/>
  <c r="U118" i="1"/>
  <c r="T118" i="1"/>
  <c r="Q118" i="1"/>
  <c r="P118" i="1"/>
  <c r="O118" i="1"/>
  <c r="L118" i="1"/>
  <c r="K118" i="1"/>
  <c r="J118" i="1"/>
  <c r="G118" i="1"/>
  <c r="F118" i="1"/>
  <c r="E118" i="1"/>
  <c r="AK117" i="1"/>
  <c r="AJ117" i="1"/>
  <c r="AI117" i="1"/>
  <c r="AF117" i="1"/>
  <c r="AE117" i="1"/>
  <c r="AD117" i="1"/>
  <c r="AA117" i="1"/>
  <c r="Z117" i="1"/>
  <c r="Y117" i="1"/>
  <c r="V117" i="1"/>
  <c r="U117" i="1"/>
  <c r="T117" i="1"/>
  <c r="Q117" i="1"/>
  <c r="P117" i="1"/>
  <c r="O117" i="1"/>
  <c r="L117" i="1"/>
  <c r="K117" i="1"/>
  <c r="J117" i="1"/>
  <c r="G117" i="1"/>
  <c r="F117" i="1"/>
  <c r="E117" i="1"/>
  <c r="AK116" i="1"/>
  <c r="AJ116" i="1"/>
  <c r="AI116" i="1"/>
  <c r="AF116" i="1"/>
  <c r="AE116" i="1"/>
  <c r="AD116" i="1"/>
  <c r="AA116" i="1"/>
  <c r="Z116" i="1"/>
  <c r="Y116" i="1"/>
  <c r="V116" i="1"/>
  <c r="U116" i="1"/>
  <c r="T116" i="1"/>
  <c r="Q116" i="1"/>
  <c r="P116" i="1"/>
  <c r="O116" i="1"/>
  <c r="L116" i="1"/>
  <c r="K116" i="1"/>
  <c r="J116" i="1"/>
  <c r="G116" i="1"/>
  <c r="F116" i="1"/>
  <c r="E116" i="1"/>
  <c r="AK115" i="1"/>
  <c r="AJ115" i="1"/>
  <c r="AI115" i="1"/>
  <c r="AF115" i="1"/>
  <c r="AE115" i="1"/>
  <c r="AD115" i="1"/>
  <c r="AA115" i="1"/>
  <c r="Z115" i="1"/>
  <c r="Y115" i="1"/>
  <c r="V115" i="1"/>
  <c r="U115" i="1"/>
  <c r="T115" i="1"/>
  <c r="Q115" i="1"/>
  <c r="P115" i="1"/>
  <c r="O115" i="1"/>
  <c r="L115" i="1"/>
  <c r="K115" i="1"/>
  <c r="J115" i="1"/>
  <c r="G115" i="1"/>
  <c r="F115" i="1"/>
  <c r="E115" i="1"/>
  <c r="AK114" i="1"/>
  <c r="AJ114" i="1"/>
  <c r="AI114" i="1"/>
  <c r="AF114" i="1"/>
  <c r="AE114" i="1"/>
  <c r="AD114" i="1"/>
  <c r="AA114" i="1"/>
  <c r="Z114" i="1"/>
  <c r="Y114" i="1"/>
  <c r="V114" i="1"/>
  <c r="U114" i="1"/>
  <c r="T114" i="1"/>
  <c r="Q114" i="1"/>
  <c r="P114" i="1"/>
  <c r="O114" i="1"/>
  <c r="L114" i="1"/>
  <c r="K114" i="1"/>
  <c r="J114" i="1"/>
  <c r="G114" i="1"/>
  <c r="F114" i="1"/>
  <c r="E114" i="1"/>
  <c r="AK113" i="1"/>
  <c r="AJ113" i="1"/>
  <c r="AI113" i="1"/>
  <c r="AF113" i="1"/>
  <c r="AE113" i="1"/>
  <c r="AD113" i="1"/>
  <c r="AA113" i="1"/>
  <c r="Z113" i="1"/>
  <c r="Y113" i="1"/>
  <c r="V113" i="1"/>
  <c r="U113" i="1"/>
  <c r="T113" i="1"/>
  <c r="Q113" i="1"/>
  <c r="P113" i="1"/>
  <c r="O113" i="1"/>
  <c r="L113" i="1"/>
  <c r="K113" i="1"/>
  <c r="J113" i="1"/>
  <c r="G113" i="1"/>
  <c r="F113" i="1"/>
  <c r="E113" i="1"/>
  <c r="AK112" i="1"/>
  <c r="AJ112" i="1"/>
  <c r="AI112" i="1"/>
  <c r="AF112" i="1"/>
  <c r="AE112" i="1"/>
  <c r="AD112" i="1"/>
  <c r="AA112" i="1"/>
  <c r="Z112" i="1"/>
  <c r="Y112" i="1"/>
  <c r="V112" i="1"/>
  <c r="U112" i="1"/>
  <c r="T112" i="1"/>
  <c r="Q112" i="1"/>
  <c r="P112" i="1"/>
  <c r="O112" i="1"/>
  <c r="L112" i="1"/>
  <c r="K112" i="1"/>
  <c r="J112" i="1"/>
  <c r="G112" i="1"/>
  <c r="F112" i="1"/>
  <c r="E112" i="1"/>
  <c r="AK111" i="1"/>
  <c r="AJ111" i="1"/>
  <c r="AI111" i="1"/>
  <c r="AF111" i="1"/>
  <c r="AE111" i="1"/>
  <c r="AD111" i="1"/>
  <c r="AA111" i="1"/>
  <c r="Z111" i="1"/>
  <c r="Y111" i="1"/>
  <c r="V111" i="1"/>
  <c r="U111" i="1"/>
  <c r="T111" i="1"/>
  <c r="Q111" i="1"/>
  <c r="P111" i="1"/>
  <c r="O111" i="1"/>
  <c r="L111" i="1"/>
  <c r="K111" i="1"/>
  <c r="J111" i="1"/>
  <c r="G111" i="1"/>
  <c r="F111" i="1"/>
  <c r="E111" i="1"/>
  <c r="AK110" i="1"/>
  <c r="AJ110" i="1"/>
  <c r="AI110" i="1"/>
  <c r="AF110" i="1"/>
  <c r="AE110" i="1"/>
  <c r="AD110" i="1"/>
  <c r="AA110" i="1"/>
  <c r="Z110" i="1"/>
  <c r="Y110" i="1"/>
  <c r="V110" i="1"/>
  <c r="U110" i="1"/>
  <c r="T110" i="1"/>
  <c r="Q110" i="1"/>
  <c r="P110" i="1"/>
  <c r="O110" i="1"/>
  <c r="L110" i="1"/>
  <c r="K110" i="1"/>
  <c r="J110" i="1"/>
  <c r="G110" i="1"/>
  <c r="F110" i="1"/>
  <c r="E110" i="1"/>
  <c r="AK109" i="1"/>
  <c r="AJ109" i="1"/>
  <c r="AI109" i="1"/>
  <c r="AF109" i="1"/>
  <c r="AE109" i="1"/>
  <c r="AD109" i="1"/>
  <c r="AA109" i="1"/>
  <c r="Z109" i="1"/>
  <c r="Y109" i="1"/>
  <c r="V109" i="1"/>
  <c r="U109" i="1"/>
  <c r="T109" i="1"/>
  <c r="Q109" i="1"/>
  <c r="P109" i="1"/>
  <c r="O109" i="1"/>
  <c r="L109" i="1"/>
  <c r="K109" i="1"/>
  <c r="J109" i="1"/>
  <c r="G109" i="1"/>
  <c r="F109" i="1"/>
  <c r="E109" i="1"/>
  <c r="AK108" i="1"/>
  <c r="AJ108" i="1"/>
  <c r="AI108" i="1"/>
  <c r="AI123" i="1" s="1"/>
  <c r="AF108" i="1"/>
  <c r="AE108" i="1"/>
  <c r="AD108" i="1"/>
  <c r="AA108" i="1"/>
  <c r="Z108" i="1"/>
  <c r="Y108" i="1"/>
  <c r="V108" i="1"/>
  <c r="U108" i="1"/>
  <c r="T108" i="1"/>
  <c r="Q108" i="1"/>
  <c r="P108" i="1"/>
  <c r="O108" i="1"/>
  <c r="L108" i="1"/>
  <c r="K108" i="1"/>
  <c r="J108" i="1"/>
  <c r="G108" i="1"/>
  <c r="F108" i="1"/>
  <c r="E108" i="1"/>
  <c r="AK107" i="1"/>
  <c r="AJ107" i="1"/>
  <c r="AI107" i="1"/>
  <c r="AF107" i="1"/>
  <c r="AE107" i="1"/>
  <c r="AD107" i="1"/>
  <c r="AA107" i="1"/>
  <c r="Z107" i="1"/>
  <c r="Y107" i="1"/>
  <c r="V107" i="1"/>
  <c r="U107" i="1"/>
  <c r="T107" i="1"/>
  <c r="Q107" i="1"/>
  <c r="P107" i="1"/>
  <c r="O107" i="1"/>
  <c r="L107" i="1"/>
  <c r="K107" i="1"/>
  <c r="J107" i="1"/>
  <c r="G107" i="1"/>
  <c r="F107" i="1"/>
  <c r="E107" i="1"/>
  <c r="AK106" i="1"/>
  <c r="AJ106" i="1"/>
  <c r="AI106" i="1"/>
  <c r="AF106" i="1"/>
  <c r="AE106" i="1"/>
  <c r="AD106" i="1"/>
  <c r="AA106" i="1"/>
  <c r="Z106" i="1"/>
  <c r="Y106" i="1"/>
  <c r="V106" i="1"/>
  <c r="U106" i="1"/>
  <c r="T106" i="1"/>
  <c r="Q106" i="1"/>
  <c r="P106" i="1"/>
  <c r="O106" i="1"/>
  <c r="L106" i="1"/>
  <c r="K106" i="1"/>
  <c r="J106" i="1"/>
  <c r="G106" i="1"/>
  <c r="F106" i="1"/>
  <c r="E106" i="1"/>
  <c r="AK105" i="1"/>
  <c r="AJ105" i="1"/>
  <c r="AI105" i="1"/>
  <c r="AF105" i="1"/>
  <c r="AE105" i="1"/>
  <c r="AD105" i="1"/>
  <c r="AA105" i="1"/>
  <c r="Z105" i="1"/>
  <c r="Y105" i="1"/>
  <c r="V105" i="1"/>
  <c r="U105" i="1"/>
  <c r="T105" i="1"/>
  <c r="Q105" i="1"/>
  <c r="P105" i="1"/>
  <c r="O105" i="1"/>
  <c r="L105" i="1"/>
  <c r="K105" i="1"/>
  <c r="J105" i="1"/>
  <c r="G105" i="1"/>
  <c r="F105" i="1"/>
  <c r="E105" i="1"/>
  <c r="AI104" i="1"/>
  <c r="AD104" i="1"/>
  <c r="Y104" i="1"/>
  <c r="Y123" i="1" s="1"/>
  <c r="T104" i="1"/>
  <c r="O104" i="1"/>
  <c r="O123" i="1" s="1"/>
  <c r="J104" i="1"/>
  <c r="E104" i="1"/>
  <c r="E123" i="1" s="1"/>
  <c r="AH89" i="1"/>
  <c r="AC89" i="1"/>
  <c r="X89" i="1"/>
  <c r="S89" i="1"/>
  <c r="N89" i="1"/>
  <c r="I89" i="1"/>
  <c r="D89" i="1"/>
  <c r="C91" i="1" s="1"/>
  <c r="AK88" i="1"/>
  <c r="AJ88" i="1"/>
  <c r="AF88" i="1"/>
  <c r="AE88" i="1"/>
  <c r="AA88" i="1"/>
  <c r="Z88" i="1"/>
  <c r="V88" i="1"/>
  <c r="U88" i="1"/>
  <c r="Q88" i="1"/>
  <c r="P88" i="1"/>
  <c r="L88" i="1"/>
  <c r="K88" i="1"/>
  <c r="G88" i="1"/>
  <c r="F88" i="1"/>
  <c r="AK87" i="1"/>
  <c r="AJ87" i="1"/>
  <c r="AI87" i="1"/>
  <c r="AF87" i="1"/>
  <c r="AE87" i="1"/>
  <c r="AD87" i="1"/>
  <c r="AA87" i="1"/>
  <c r="Z87" i="1"/>
  <c r="Y87" i="1"/>
  <c r="V87" i="1"/>
  <c r="U87" i="1"/>
  <c r="T87" i="1"/>
  <c r="Q87" i="1"/>
  <c r="P87" i="1"/>
  <c r="O87" i="1"/>
  <c r="L87" i="1"/>
  <c r="K87" i="1"/>
  <c r="J87" i="1"/>
  <c r="G87" i="1"/>
  <c r="F87" i="1"/>
  <c r="E87" i="1"/>
  <c r="AK86" i="1"/>
  <c r="AJ86" i="1"/>
  <c r="AI86" i="1"/>
  <c r="AF86" i="1"/>
  <c r="AE86" i="1"/>
  <c r="AD86" i="1"/>
  <c r="AA86" i="1"/>
  <c r="Z86" i="1"/>
  <c r="Y86" i="1"/>
  <c r="V86" i="1"/>
  <c r="U86" i="1"/>
  <c r="T86" i="1"/>
  <c r="Q86" i="1"/>
  <c r="P86" i="1"/>
  <c r="O86" i="1"/>
  <c r="L86" i="1"/>
  <c r="K86" i="1"/>
  <c r="J86" i="1"/>
  <c r="G86" i="1"/>
  <c r="F86" i="1"/>
  <c r="E86" i="1"/>
  <c r="AK85" i="1"/>
  <c r="AJ85" i="1"/>
  <c r="AI85" i="1"/>
  <c r="AF85" i="1"/>
  <c r="AE85" i="1"/>
  <c r="AD85" i="1"/>
  <c r="AA85" i="1"/>
  <c r="Z85" i="1"/>
  <c r="Y85" i="1"/>
  <c r="V85" i="1"/>
  <c r="U85" i="1"/>
  <c r="T85" i="1"/>
  <c r="Q85" i="1"/>
  <c r="P85" i="1"/>
  <c r="O85" i="1"/>
  <c r="L85" i="1"/>
  <c r="K85" i="1"/>
  <c r="J85" i="1"/>
  <c r="G85" i="1"/>
  <c r="F85" i="1"/>
  <c r="E85" i="1"/>
  <c r="AK84" i="1"/>
  <c r="AJ84" i="1"/>
  <c r="AI84" i="1"/>
  <c r="AF84" i="1"/>
  <c r="AE84" i="1"/>
  <c r="AD84" i="1"/>
  <c r="AA84" i="1"/>
  <c r="Z84" i="1"/>
  <c r="Y84" i="1"/>
  <c r="V84" i="1"/>
  <c r="U84" i="1"/>
  <c r="T84" i="1"/>
  <c r="Q84" i="1"/>
  <c r="P84" i="1"/>
  <c r="O84" i="1"/>
  <c r="L84" i="1"/>
  <c r="K84" i="1"/>
  <c r="J84" i="1"/>
  <c r="G84" i="1"/>
  <c r="F84" i="1"/>
  <c r="E84" i="1"/>
  <c r="AK83" i="1"/>
  <c r="AJ83" i="1"/>
  <c r="AI83" i="1"/>
  <c r="AF83" i="1"/>
  <c r="AE83" i="1"/>
  <c r="AD83" i="1"/>
  <c r="AA83" i="1"/>
  <c r="Z83" i="1"/>
  <c r="Y83" i="1"/>
  <c r="V83" i="1"/>
  <c r="U83" i="1"/>
  <c r="T83" i="1"/>
  <c r="Q83" i="1"/>
  <c r="P83" i="1"/>
  <c r="O83" i="1"/>
  <c r="L83" i="1"/>
  <c r="K83" i="1"/>
  <c r="J83" i="1"/>
  <c r="G83" i="1"/>
  <c r="F83" i="1"/>
  <c r="E83" i="1"/>
  <c r="AK82" i="1"/>
  <c r="AJ82" i="1"/>
  <c r="AI82" i="1"/>
  <c r="AF82" i="1"/>
  <c r="AE82" i="1"/>
  <c r="AD82" i="1"/>
  <c r="AA82" i="1"/>
  <c r="Z82" i="1"/>
  <c r="Y82" i="1"/>
  <c r="V82" i="1"/>
  <c r="U82" i="1"/>
  <c r="T82" i="1"/>
  <c r="Q82" i="1"/>
  <c r="P82" i="1"/>
  <c r="O82" i="1"/>
  <c r="L82" i="1"/>
  <c r="K82" i="1"/>
  <c r="J82" i="1"/>
  <c r="G82" i="1"/>
  <c r="F82" i="1"/>
  <c r="E82" i="1"/>
  <c r="AK81" i="1"/>
  <c r="AJ81" i="1"/>
  <c r="AI81" i="1"/>
  <c r="AF81" i="1"/>
  <c r="AE81" i="1"/>
  <c r="AD81" i="1"/>
  <c r="AA81" i="1"/>
  <c r="Z81" i="1"/>
  <c r="Y81" i="1"/>
  <c r="V81" i="1"/>
  <c r="U81" i="1"/>
  <c r="T81" i="1"/>
  <c r="Q81" i="1"/>
  <c r="P81" i="1"/>
  <c r="O81" i="1"/>
  <c r="L81" i="1"/>
  <c r="K81" i="1"/>
  <c r="J81" i="1"/>
  <c r="G81" i="1"/>
  <c r="F81" i="1"/>
  <c r="E81" i="1"/>
  <c r="AK80" i="1"/>
  <c r="AJ80" i="1"/>
  <c r="AI80" i="1"/>
  <c r="AF80" i="1"/>
  <c r="AE80" i="1"/>
  <c r="AD80" i="1"/>
  <c r="AA80" i="1"/>
  <c r="Z80" i="1"/>
  <c r="Y80" i="1"/>
  <c r="V80" i="1"/>
  <c r="U80" i="1"/>
  <c r="T80" i="1"/>
  <c r="Q80" i="1"/>
  <c r="P80" i="1"/>
  <c r="O80" i="1"/>
  <c r="L80" i="1"/>
  <c r="K80" i="1"/>
  <c r="J80" i="1"/>
  <c r="G80" i="1"/>
  <c r="F80" i="1"/>
  <c r="E80" i="1"/>
  <c r="AK79" i="1"/>
  <c r="AJ79" i="1"/>
  <c r="AI79" i="1"/>
  <c r="AF79" i="1"/>
  <c r="AE79" i="1"/>
  <c r="AD79" i="1"/>
  <c r="AA79" i="1"/>
  <c r="Z79" i="1"/>
  <c r="Y79" i="1"/>
  <c r="V79" i="1"/>
  <c r="U79" i="1"/>
  <c r="T79" i="1"/>
  <c r="Q79" i="1"/>
  <c r="P79" i="1"/>
  <c r="O79" i="1"/>
  <c r="L79" i="1"/>
  <c r="K79" i="1"/>
  <c r="J79" i="1"/>
  <c r="G79" i="1"/>
  <c r="F79" i="1"/>
  <c r="E79" i="1"/>
  <c r="AK78" i="1"/>
  <c r="AJ78" i="1"/>
  <c r="AI78" i="1"/>
  <c r="AF78" i="1"/>
  <c r="AE78" i="1"/>
  <c r="AD78" i="1"/>
  <c r="AA78" i="1"/>
  <c r="Z78" i="1"/>
  <c r="Y78" i="1"/>
  <c r="V78" i="1"/>
  <c r="U78" i="1"/>
  <c r="T78" i="1"/>
  <c r="Q78" i="1"/>
  <c r="P78" i="1"/>
  <c r="O78" i="1"/>
  <c r="L78" i="1"/>
  <c r="K78" i="1"/>
  <c r="J78" i="1"/>
  <c r="G78" i="1"/>
  <c r="F78" i="1"/>
  <c r="E78" i="1"/>
  <c r="AK77" i="1"/>
  <c r="AJ77" i="1"/>
  <c r="AI77" i="1"/>
  <c r="AF77" i="1"/>
  <c r="AE77" i="1"/>
  <c r="AD77" i="1"/>
  <c r="AA77" i="1"/>
  <c r="Z77" i="1"/>
  <c r="Y77" i="1"/>
  <c r="V77" i="1"/>
  <c r="U77" i="1"/>
  <c r="T77" i="1"/>
  <c r="Q77" i="1"/>
  <c r="P77" i="1"/>
  <c r="O77" i="1"/>
  <c r="L77" i="1"/>
  <c r="K77" i="1"/>
  <c r="J77" i="1"/>
  <c r="G77" i="1"/>
  <c r="F77" i="1"/>
  <c r="E77" i="1"/>
  <c r="AK76" i="1"/>
  <c r="AJ76" i="1"/>
  <c r="AI76" i="1"/>
  <c r="AF76" i="1"/>
  <c r="AE76" i="1"/>
  <c r="AD76" i="1"/>
  <c r="AA76" i="1"/>
  <c r="Z76" i="1"/>
  <c r="Y76" i="1"/>
  <c r="V76" i="1"/>
  <c r="U76" i="1"/>
  <c r="T76" i="1"/>
  <c r="Q76" i="1"/>
  <c r="P76" i="1"/>
  <c r="O76" i="1"/>
  <c r="L76" i="1"/>
  <c r="K76" i="1"/>
  <c r="J76" i="1"/>
  <c r="G76" i="1"/>
  <c r="F76" i="1"/>
  <c r="E76" i="1"/>
  <c r="AK75" i="1"/>
  <c r="AJ75" i="1"/>
  <c r="AI75" i="1"/>
  <c r="AF75" i="1"/>
  <c r="AE75" i="1"/>
  <c r="AD75" i="1"/>
  <c r="AA75" i="1"/>
  <c r="Z75" i="1"/>
  <c r="Y75" i="1"/>
  <c r="V75" i="1"/>
  <c r="U75" i="1"/>
  <c r="T75" i="1"/>
  <c r="Q75" i="1"/>
  <c r="P75" i="1"/>
  <c r="O75" i="1"/>
  <c r="L75" i="1"/>
  <c r="K75" i="1"/>
  <c r="J75" i="1"/>
  <c r="G75" i="1"/>
  <c r="F75" i="1"/>
  <c r="E75" i="1"/>
  <c r="AK74" i="1"/>
  <c r="AJ74" i="1"/>
  <c r="AI74" i="1"/>
  <c r="AI89" i="1" s="1"/>
  <c r="AF74" i="1"/>
  <c r="AE74" i="1"/>
  <c r="AD74" i="1"/>
  <c r="AA74" i="1"/>
  <c r="Z74" i="1"/>
  <c r="Y74" i="1"/>
  <c r="V74" i="1"/>
  <c r="U74" i="1"/>
  <c r="T74" i="1"/>
  <c r="Q74" i="1"/>
  <c r="P74" i="1"/>
  <c r="O74" i="1"/>
  <c r="L74" i="1"/>
  <c r="K74" i="1"/>
  <c r="J74" i="1"/>
  <c r="G74" i="1"/>
  <c r="F74" i="1"/>
  <c r="E74" i="1"/>
  <c r="AK73" i="1"/>
  <c r="AJ73" i="1"/>
  <c r="AI73" i="1"/>
  <c r="AF73" i="1"/>
  <c r="AE73" i="1"/>
  <c r="AD73" i="1"/>
  <c r="AA73" i="1"/>
  <c r="Z73" i="1"/>
  <c r="Y73" i="1"/>
  <c r="V73" i="1"/>
  <c r="U73" i="1"/>
  <c r="T73" i="1"/>
  <c r="Q73" i="1"/>
  <c r="P73" i="1"/>
  <c r="O73" i="1"/>
  <c r="L73" i="1"/>
  <c r="K73" i="1"/>
  <c r="J73" i="1"/>
  <c r="G73" i="1"/>
  <c r="F73" i="1"/>
  <c r="E73" i="1"/>
  <c r="AK72" i="1"/>
  <c r="AJ72" i="1"/>
  <c r="AI72" i="1"/>
  <c r="AF72" i="1"/>
  <c r="AE72" i="1"/>
  <c r="AD72" i="1"/>
  <c r="AA72" i="1"/>
  <c r="Z72" i="1"/>
  <c r="Y72" i="1"/>
  <c r="V72" i="1"/>
  <c r="U72" i="1"/>
  <c r="T72" i="1"/>
  <c r="Q72" i="1"/>
  <c r="P72" i="1"/>
  <c r="O72" i="1"/>
  <c r="L72" i="1"/>
  <c r="K72" i="1"/>
  <c r="J72" i="1"/>
  <c r="G72" i="1"/>
  <c r="F72" i="1"/>
  <c r="E72" i="1"/>
  <c r="AK71" i="1"/>
  <c r="AJ71" i="1"/>
  <c r="AI71" i="1"/>
  <c r="AF71" i="1"/>
  <c r="AE71" i="1"/>
  <c r="AD71" i="1"/>
  <c r="AA71" i="1"/>
  <c r="Z71" i="1"/>
  <c r="Y71" i="1"/>
  <c r="V71" i="1"/>
  <c r="U71" i="1"/>
  <c r="T71" i="1"/>
  <c r="Q71" i="1"/>
  <c r="P71" i="1"/>
  <c r="O71" i="1"/>
  <c r="L71" i="1"/>
  <c r="K71" i="1"/>
  <c r="J71" i="1"/>
  <c r="G71" i="1"/>
  <c r="F71" i="1"/>
  <c r="E71" i="1"/>
  <c r="AI70" i="1"/>
  <c r="AD70" i="1"/>
  <c r="Y70" i="1"/>
  <c r="Y89" i="1" s="1"/>
  <c r="T70" i="1"/>
  <c r="O70" i="1"/>
  <c r="O89" i="1" s="1"/>
  <c r="J70" i="1"/>
  <c r="E70" i="1"/>
  <c r="E89" i="1" s="1"/>
  <c r="AH55" i="1"/>
  <c r="AC55" i="1"/>
  <c r="X55" i="1"/>
  <c r="S55" i="1"/>
  <c r="N55" i="1"/>
  <c r="I55" i="1"/>
  <c r="D55" i="1"/>
  <c r="C57" i="1" s="1"/>
  <c r="AK54" i="1"/>
  <c r="AJ54" i="1"/>
  <c r="AF54" i="1"/>
  <c r="AE54" i="1"/>
  <c r="AA54" i="1"/>
  <c r="Z54" i="1"/>
  <c r="V54" i="1"/>
  <c r="U54" i="1"/>
  <c r="Q54" i="1"/>
  <c r="P54" i="1"/>
  <c r="L54" i="1"/>
  <c r="K54" i="1"/>
  <c r="G54" i="1"/>
  <c r="F54" i="1"/>
  <c r="AK53" i="1"/>
  <c r="AJ53" i="1"/>
  <c r="AI53" i="1"/>
  <c r="AF53" i="1"/>
  <c r="AE53" i="1"/>
  <c r="AD53" i="1"/>
  <c r="AA53" i="1"/>
  <c r="Z53" i="1"/>
  <c r="Y53" i="1"/>
  <c r="V53" i="1"/>
  <c r="U53" i="1"/>
  <c r="T53" i="1"/>
  <c r="Q53" i="1"/>
  <c r="P53" i="1"/>
  <c r="O53" i="1"/>
  <c r="L53" i="1"/>
  <c r="K53" i="1"/>
  <c r="J53" i="1"/>
  <c r="G53" i="1"/>
  <c r="F53" i="1"/>
  <c r="E53" i="1"/>
  <c r="AK52" i="1"/>
  <c r="AJ52" i="1"/>
  <c r="AI52" i="1"/>
  <c r="AF52" i="1"/>
  <c r="AE52" i="1"/>
  <c r="AD52" i="1"/>
  <c r="AA52" i="1"/>
  <c r="Z52" i="1"/>
  <c r="Y52" i="1"/>
  <c r="V52" i="1"/>
  <c r="U52" i="1"/>
  <c r="T52" i="1"/>
  <c r="Q52" i="1"/>
  <c r="P52" i="1"/>
  <c r="O52" i="1"/>
  <c r="L52" i="1"/>
  <c r="K52" i="1"/>
  <c r="J52" i="1"/>
  <c r="G52" i="1"/>
  <c r="F52" i="1"/>
  <c r="E52" i="1"/>
  <c r="AK51" i="1"/>
  <c r="AJ51" i="1"/>
  <c r="AI51" i="1"/>
  <c r="AF51" i="1"/>
  <c r="AE51" i="1"/>
  <c r="AD51" i="1"/>
  <c r="AA51" i="1"/>
  <c r="Z51" i="1"/>
  <c r="Y51" i="1"/>
  <c r="V51" i="1"/>
  <c r="U51" i="1"/>
  <c r="T51" i="1"/>
  <c r="Q51" i="1"/>
  <c r="P51" i="1"/>
  <c r="O51" i="1"/>
  <c r="L51" i="1"/>
  <c r="K51" i="1"/>
  <c r="J51" i="1"/>
  <c r="G51" i="1"/>
  <c r="F51" i="1"/>
  <c r="E51" i="1"/>
  <c r="AK50" i="1"/>
  <c r="AJ50" i="1"/>
  <c r="AI50" i="1"/>
  <c r="AF50" i="1"/>
  <c r="AE50" i="1"/>
  <c r="AD50" i="1"/>
  <c r="AA50" i="1"/>
  <c r="Z50" i="1"/>
  <c r="Y50" i="1"/>
  <c r="V50" i="1"/>
  <c r="U50" i="1"/>
  <c r="T50" i="1"/>
  <c r="Q50" i="1"/>
  <c r="P50" i="1"/>
  <c r="O50" i="1"/>
  <c r="L50" i="1"/>
  <c r="K50" i="1"/>
  <c r="J50" i="1"/>
  <c r="G50" i="1"/>
  <c r="F50" i="1"/>
  <c r="E50" i="1"/>
  <c r="AK49" i="1"/>
  <c r="AJ49" i="1"/>
  <c r="AI49" i="1"/>
  <c r="AF49" i="1"/>
  <c r="AE49" i="1"/>
  <c r="AD49" i="1"/>
  <c r="AA49" i="1"/>
  <c r="Z49" i="1"/>
  <c r="Y49" i="1"/>
  <c r="V49" i="1"/>
  <c r="U49" i="1"/>
  <c r="T49" i="1"/>
  <c r="Q49" i="1"/>
  <c r="P49" i="1"/>
  <c r="O49" i="1"/>
  <c r="L49" i="1"/>
  <c r="K49" i="1"/>
  <c r="J49" i="1"/>
  <c r="G49" i="1"/>
  <c r="F49" i="1"/>
  <c r="E49" i="1"/>
  <c r="AK48" i="1"/>
  <c r="AJ48" i="1"/>
  <c r="AI48" i="1"/>
  <c r="AF48" i="1"/>
  <c r="AE48" i="1"/>
  <c r="AD48" i="1"/>
  <c r="AA48" i="1"/>
  <c r="Z48" i="1"/>
  <c r="Y48" i="1"/>
  <c r="V48" i="1"/>
  <c r="U48" i="1"/>
  <c r="T48" i="1"/>
  <c r="Q48" i="1"/>
  <c r="P48" i="1"/>
  <c r="O48" i="1"/>
  <c r="L48" i="1"/>
  <c r="K48" i="1"/>
  <c r="J48" i="1"/>
  <c r="G48" i="1"/>
  <c r="F48" i="1"/>
  <c r="E48" i="1"/>
  <c r="AK47" i="1"/>
  <c r="AJ47" i="1"/>
  <c r="AI47" i="1"/>
  <c r="AF47" i="1"/>
  <c r="AE47" i="1"/>
  <c r="AD47" i="1"/>
  <c r="AA47" i="1"/>
  <c r="Z47" i="1"/>
  <c r="Y47" i="1"/>
  <c r="V47" i="1"/>
  <c r="U47" i="1"/>
  <c r="T47" i="1"/>
  <c r="Q47" i="1"/>
  <c r="P47" i="1"/>
  <c r="O47" i="1"/>
  <c r="L47" i="1"/>
  <c r="K47" i="1"/>
  <c r="J47" i="1"/>
  <c r="G47" i="1"/>
  <c r="F47" i="1"/>
  <c r="E47" i="1"/>
  <c r="AK46" i="1"/>
  <c r="AJ46" i="1"/>
  <c r="AI46" i="1"/>
  <c r="AF46" i="1"/>
  <c r="AE46" i="1"/>
  <c r="AD46" i="1"/>
  <c r="AA46" i="1"/>
  <c r="Z46" i="1"/>
  <c r="Y46" i="1"/>
  <c r="V46" i="1"/>
  <c r="U46" i="1"/>
  <c r="T46" i="1"/>
  <c r="Q46" i="1"/>
  <c r="P46" i="1"/>
  <c r="O46" i="1"/>
  <c r="L46" i="1"/>
  <c r="K46" i="1"/>
  <c r="J46" i="1"/>
  <c r="G46" i="1"/>
  <c r="F46" i="1"/>
  <c r="E46" i="1"/>
  <c r="AK45" i="1"/>
  <c r="AJ45" i="1"/>
  <c r="AI45" i="1"/>
  <c r="AF45" i="1"/>
  <c r="AE45" i="1"/>
  <c r="AD45" i="1"/>
  <c r="AA45" i="1"/>
  <c r="Z45" i="1"/>
  <c r="Y45" i="1"/>
  <c r="V45" i="1"/>
  <c r="U45" i="1"/>
  <c r="T45" i="1"/>
  <c r="Q45" i="1"/>
  <c r="P45" i="1"/>
  <c r="O45" i="1"/>
  <c r="L45" i="1"/>
  <c r="K45" i="1"/>
  <c r="J45" i="1"/>
  <c r="G45" i="1"/>
  <c r="F45" i="1"/>
  <c r="E45" i="1"/>
  <c r="AK44" i="1"/>
  <c r="AJ44" i="1"/>
  <c r="AI44" i="1"/>
  <c r="AF44" i="1"/>
  <c r="AE44" i="1"/>
  <c r="AD44" i="1"/>
  <c r="AA44" i="1"/>
  <c r="Z44" i="1"/>
  <c r="Y44" i="1"/>
  <c r="V44" i="1"/>
  <c r="U44" i="1"/>
  <c r="T44" i="1"/>
  <c r="Q44" i="1"/>
  <c r="P44" i="1"/>
  <c r="O44" i="1"/>
  <c r="L44" i="1"/>
  <c r="K44" i="1"/>
  <c r="J44" i="1"/>
  <c r="G44" i="1"/>
  <c r="F44" i="1"/>
  <c r="E44" i="1"/>
  <c r="AK43" i="1"/>
  <c r="AJ43" i="1"/>
  <c r="AI43" i="1"/>
  <c r="AF43" i="1"/>
  <c r="AE43" i="1"/>
  <c r="AD43" i="1"/>
  <c r="AA43" i="1"/>
  <c r="Z43" i="1"/>
  <c r="Y43" i="1"/>
  <c r="V43" i="1"/>
  <c r="U43" i="1"/>
  <c r="T43" i="1"/>
  <c r="Q43" i="1"/>
  <c r="P43" i="1"/>
  <c r="O43" i="1"/>
  <c r="L43" i="1"/>
  <c r="K43" i="1"/>
  <c r="J43" i="1"/>
  <c r="G43" i="1"/>
  <c r="F43" i="1"/>
  <c r="E43" i="1"/>
  <c r="AK42" i="1"/>
  <c r="AJ42" i="1"/>
  <c r="AI42" i="1"/>
  <c r="AF42" i="1"/>
  <c r="AE42" i="1"/>
  <c r="AD42" i="1"/>
  <c r="AA42" i="1"/>
  <c r="Z42" i="1"/>
  <c r="Y42" i="1"/>
  <c r="V42" i="1"/>
  <c r="U42" i="1"/>
  <c r="T42" i="1"/>
  <c r="Q42" i="1"/>
  <c r="P42" i="1"/>
  <c r="O42" i="1"/>
  <c r="L42" i="1"/>
  <c r="K42" i="1"/>
  <c r="J42" i="1"/>
  <c r="G42" i="1"/>
  <c r="F42" i="1"/>
  <c r="E42" i="1"/>
  <c r="AK41" i="1"/>
  <c r="AJ41" i="1"/>
  <c r="AI41" i="1"/>
  <c r="AF41" i="1"/>
  <c r="AE41" i="1"/>
  <c r="AD41" i="1"/>
  <c r="AA41" i="1"/>
  <c r="Z41" i="1"/>
  <c r="Y41" i="1"/>
  <c r="V41" i="1"/>
  <c r="U41" i="1"/>
  <c r="T41" i="1"/>
  <c r="Q41" i="1"/>
  <c r="P41" i="1"/>
  <c r="O41" i="1"/>
  <c r="L41" i="1"/>
  <c r="K41" i="1"/>
  <c r="J41" i="1"/>
  <c r="G41" i="1"/>
  <c r="F41" i="1"/>
  <c r="E41" i="1"/>
  <c r="AK40" i="1"/>
  <c r="AJ40" i="1"/>
  <c r="AI40" i="1"/>
  <c r="AI55" i="1" s="1"/>
  <c r="AF40" i="1"/>
  <c r="AE40" i="1"/>
  <c r="AD40" i="1"/>
  <c r="AA40" i="1"/>
  <c r="Z40" i="1"/>
  <c r="Y40" i="1"/>
  <c r="V40" i="1"/>
  <c r="U40" i="1"/>
  <c r="T40" i="1"/>
  <c r="Q40" i="1"/>
  <c r="P40" i="1"/>
  <c r="O40" i="1"/>
  <c r="L40" i="1"/>
  <c r="K40" i="1"/>
  <c r="J40" i="1"/>
  <c r="G40" i="1"/>
  <c r="F40" i="1"/>
  <c r="E40" i="1"/>
  <c r="AK39" i="1"/>
  <c r="AJ39" i="1"/>
  <c r="AI39" i="1"/>
  <c r="AF39" i="1"/>
  <c r="AE39" i="1"/>
  <c r="AD39" i="1"/>
  <c r="AA39" i="1"/>
  <c r="Z39" i="1"/>
  <c r="Y39" i="1"/>
  <c r="V39" i="1"/>
  <c r="U39" i="1"/>
  <c r="T39" i="1"/>
  <c r="Q39" i="1"/>
  <c r="P39" i="1"/>
  <c r="O39" i="1"/>
  <c r="L39" i="1"/>
  <c r="K39" i="1"/>
  <c r="J39" i="1"/>
  <c r="G39" i="1"/>
  <c r="F39" i="1"/>
  <c r="E39" i="1"/>
  <c r="AK38" i="1"/>
  <c r="AJ38" i="1"/>
  <c r="AI38" i="1"/>
  <c r="AF38" i="1"/>
  <c r="AE38" i="1"/>
  <c r="AD38" i="1"/>
  <c r="AA38" i="1"/>
  <c r="Z38" i="1"/>
  <c r="Y38" i="1"/>
  <c r="V38" i="1"/>
  <c r="U38" i="1"/>
  <c r="T38" i="1"/>
  <c r="Q38" i="1"/>
  <c r="P38" i="1"/>
  <c r="O38" i="1"/>
  <c r="L38" i="1"/>
  <c r="K38" i="1"/>
  <c r="J38" i="1"/>
  <c r="G38" i="1"/>
  <c r="F38" i="1"/>
  <c r="E38" i="1"/>
  <c r="AK37" i="1"/>
  <c r="AJ37" i="1"/>
  <c r="AI37" i="1"/>
  <c r="AF37" i="1"/>
  <c r="AE37" i="1"/>
  <c r="AD37" i="1"/>
  <c r="AA37" i="1"/>
  <c r="Z37" i="1"/>
  <c r="Y37" i="1"/>
  <c r="V37" i="1"/>
  <c r="U37" i="1"/>
  <c r="T37" i="1"/>
  <c r="Q37" i="1"/>
  <c r="P37" i="1"/>
  <c r="O37" i="1"/>
  <c r="L37" i="1"/>
  <c r="K37" i="1"/>
  <c r="J37" i="1"/>
  <c r="G37" i="1"/>
  <c r="F37" i="1"/>
  <c r="E37" i="1"/>
  <c r="AI36" i="1"/>
  <c r="AD36" i="1"/>
  <c r="Y36" i="1"/>
  <c r="Y55" i="1" s="1"/>
  <c r="T36" i="1"/>
  <c r="O36" i="1"/>
  <c r="O55" i="1" s="1"/>
  <c r="J36" i="1"/>
  <c r="E36" i="1"/>
  <c r="E55" i="1" s="1"/>
  <c r="AH26" i="1"/>
  <c r="AF26" i="1"/>
  <c r="AE26" i="1"/>
  <c r="AC26" i="1"/>
  <c r="AA26" i="1"/>
  <c r="Z26" i="1"/>
  <c r="X26" i="1"/>
  <c r="V26" i="1"/>
  <c r="U26" i="1"/>
  <c r="S26" i="1"/>
  <c r="Q26" i="1"/>
  <c r="P26" i="1"/>
  <c r="N26" i="1"/>
  <c r="L26" i="1"/>
  <c r="K26" i="1"/>
  <c r="I26" i="1"/>
  <c r="G26" i="1"/>
  <c r="F26" i="1"/>
  <c r="D26" i="1"/>
  <c r="C27" i="1" s="1"/>
  <c r="AI25" i="1"/>
  <c r="AD25" i="1"/>
  <c r="Y25" i="1"/>
  <c r="T25" i="1"/>
  <c r="O25" i="1"/>
  <c r="J25" i="1"/>
  <c r="E25" i="1"/>
  <c r="AI24" i="1"/>
  <c r="AD24" i="1"/>
  <c r="Y24" i="1"/>
  <c r="T24" i="1"/>
  <c r="O24" i="1"/>
  <c r="J24" i="1"/>
  <c r="E24" i="1"/>
  <c r="AI23" i="1"/>
  <c r="AD23" i="1"/>
  <c r="Y23" i="1"/>
  <c r="T23" i="1"/>
  <c r="O23" i="1"/>
  <c r="J23" i="1"/>
  <c r="E23" i="1"/>
  <c r="AI22" i="1"/>
  <c r="AD22" i="1"/>
  <c r="Y22" i="1"/>
  <c r="T22" i="1"/>
  <c r="O22" i="1"/>
  <c r="J22" i="1"/>
  <c r="E22" i="1"/>
  <c r="AI21" i="1"/>
  <c r="AD21" i="1"/>
  <c r="Y21" i="1"/>
  <c r="T21" i="1"/>
  <c r="O21" i="1"/>
  <c r="J21" i="1"/>
  <c r="E21" i="1"/>
  <c r="AI20" i="1"/>
  <c r="AD20" i="1"/>
  <c r="Y20" i="1"/>
  <c r="T20" i="1"/>
  <c r="O20" i="1"/>
  <c r="J20" i="1"/>
  <c r="E20" i="1"/>
  <c r="AI19" i="1"/>
  <c r="AD19" i="1"/>
  <c r="Y19" i="1"/>
  <c r="T19" i="1"/>
  <c r="O19" i="1"/>
  <c r="J19" i="1"/>
  <c r="E19" i="1"/>
  <c r="AI18" i="1"/>
  <c r="AD18" i="1"/>
  <c r="Y18" i="1"/>
  <c r="T18" i="1"/>
  <c r="O18" i="1"/>
  <c r="J18" i="1"/>
  <c r="E18" i="1"/>
  <c r="AI17" i="1"/>
  <c r="AD17" i="1"/>
  <c r="Y17" i="1"/>
  <c r="T17" i="1"/>
  <c r="O17" i="1"/>
  <c r="J17" i="1"/>
  <c r="E17" i="1"/>
  <c r="AI16" i="1"/>
  <c r="AD16" i="1"/>
  <c r="Y16" i="1"/>
  <c r="T16" i="1"/>
  <c r="O16" i="1"/>
  <c r="J16" i="1"/>
  <c r="E16" i="1"/>
  <c r="AI15" i="1"/>
  <c r="AD15" i="1"/>
  <c r="Y15" i="1"/>
  <c r="T15" i="1"/>
  <c r="O15" i="1"/>
  <c r="J15" i="1"/>
  <c r="E15" i="1"/>
  <c r="AI14" i="1"/>
  <c r="AD14" i="1"/>
  <c r="Y14" i="1"/>
  <c r="T14" i="1"/>
  <c r="O14" i="1"/>
  <c r="J14" i="1"/>
  <c r="E14" i="1"/>
  <c r="AI13" i="1"/>
  <c r="AD13" i="1"/>
  <c r="Y13" i="1"/>
  <c r="T13" i="1"/>
  <c r="O13" i="1"/>
  <c r="J13" i="1"/>
  <c r="E13" i="1"/>
  <c r="AI12" i="1"/>
  <c r="AD12" i="1"/>
  <c r="Y12" i="1"/>
  <c r="T12" i="1"/>
  <c r="O12" i="1"/>
  <c r="J12" i="1"/>
  <c r="E12" i="1"/>
  <c r="AI11" i="1"/>
  <c r="AD11" i="1"/>
  <c r="Y11" i="1"/>
  <c r="T11" i="1"/>
  <c r="O11" i="1"/>
  <c r="J11" i="1"/>
  <c r="E11" i="1"/>
  <c r="AI10" i="1"/>
  <c r="AD10" i="1"/>
  <c r="Y10" i="1"/>
  <c r="T10" i="1"/>
  <c r="O10" i="1"/>
  <c r="J10" i="1"/>
  <c r="E10" i="1"/>
  <c r="AI9" i="1"/>
  <c r="AD9" i="1"/>
  <c r="Y9" i="1"/>
  <c r="T9" i="1"/>
  <c r="O9" i="1"/>
  <c r="J9" i="1"/>
  <c r="E9" i="1"/>
  <c r="AI8" i="1"/>
  <c r="AI26" i="1" s="1"/>
  <c r="AD8" i="1"/>
  <c r="Y8" i="1"/>
  <c r="T8" i="1"/>
  <c r="T26" i="1" s="1"/>
  <c r="O8" i="1"/>
  <c r="O26" i="1" s="1"/>
  <c r="J8" i="1"/>
  <c r="E8" i="1"/>
  <c r="J19" i="4" l="1"/>
  <c r="J23" i="3"/>
  <c r="J21" i="3"/>
  <c r="J22" i="3"/>
  <c r="AF13" i="4"/>
  <c r="E26" i="1"/>
  <c r="C28" i="1" s="1"/>
  <c r="Y26" i="1"/>
  <c r="J55" i="1"/>
  <c r="C58" i="1" s="1"/>
  <c r="AD55" i="1"/>
  <c r="J89" i="1"/>
  <c r="C92" i="1" s="1"/>
  <c r="AD89" i="1"/>
  <c r="J123" i="1"/>
  <c r="C126" i="1" s="1"/>
  <c r="AD123" i="1"/>
  <c r="J157" i="1"/>
  <c r="C160" i="1" s="1"/>
  <c r="AD157" i="1"/>
  <c r="J191" i="1"/>
  <c r="C194" i="1" s="1"/>
  <c r="AD191" i="1"/>
  <c r="R15" i="3"/>
  <c r="K17" i="3"/>
  <c r="J20" i="3" s="1"/>
  <c r="Q21" i="4"/>
  <c r="Z13" i="4"/>
  <c r="Z15" i="4" s="1"/>
  <c r="K24" i="5"/>
  <c r="J26" i="1"/>
  <c r="AD26" i="1"/>
  <c r="T45" i="2"/>
  <c r="C48" i="2" s="1"/>
  <c r="C76" i="2"/>
  <c r="O130" i="2"/>
  <c r="C133" i="2" s="1"/>
  <c r="G24" i="5"/>
  <c r="G9" i="5"/>
  <c r="G25" i="5"/>
  <c r="T55" i="1"/>
  <c r="T89" i="1"/>
  <c r="T123" i="1"/>
  <c r="T157" i="1"/>
  <c r="T191" i="1"/>
  <c r="C105" i="2"/>
  <c r="O158" i="2"/>
  <c r="C161" i="2" s="1"/>
  <c r="E15" i="4"/>
  <c r="J20" i="4" s="1"/>
  <c r="Q20" i="4"/>
  <c r="I9" i="5"/>
  <c r="I8" i="5"/>
  <c r="G8" i="5"/>
  <c r="I21" i="5"/>
  <c r="I20" i="5"/>
  <c r="G20" i="5"/>
  <c r="I25" i="5"/>
  <c r="M24" i="5"/>
  <c r="K25" i="5"/>
  <c r="C60" i="1" l="1"/>
  <c r="C59" i="1"/>
  <c r="C128" i="1"/>
  <c r="C127" i="1"/>
  <c r="C134" i="2"/>
  <c r="C135" i="2"/>
  <c r="C162" i="1"/>
  <c r="C161" i="1"/>
  <c r="C196" i="1"/>
  <c r="C195" i="1"/>
  <c r="C94" i="1"/>
  <c r="C93" i="1"/>
  <c r="C163" i="2"/>
  <c r="C162" i="2"/>
  <c r="C49" i="2"/>
  <c r="C50" i="2"/>
  <c r="X21" i="4"/>
  <c r="X20" i="4"/>
  <c r="X19" i="4"/>
  <c r="C107" i="2"/>
  <c r="C106" i="2"/>
  <c r="AF15" i="4"/>
  <c r="AE18" i="4" s="1"/>
  <c r="AG13" i="4"/>
  <c r="AG15" i="4" s="1"/>
  <c r="AM13" i="4"/>
  <c r="J21" i="4"/>
  <c r="C78" i="2"/>
  <c r="C77" i="2"/>
  <c r="R17" i="3"/>
  <c r="Q20" i="3" s="1"/>
  <c r="S15" i="3"/>
  <c r="S17" i="3" s="1"/>
  <c r="Y15" i="3"/>
  <c r="AN13" i="4" l="1"/>
  <c r="AN15" i="4" s="1"/>
  <c r="AM15" i="4"/>
  <c r="AL18" i="4" s="1"/>
  <c r="AE20" i="4"/>
  <c r="AE19" i="4"/>
  <c r="AE21" i="4"/>
  <c r="Z15" i="3"/>
  <c r="Z17" i="3" s="1"/>
  <c r="AF15" i="3"/>
  <c r="Y17" i="3"/>
  <c r="X20" i="3" s="1"/>
  <c r="Q23" i="3"/>
  <c r="Q22" i="3"/>
  <c r="Q21" i="3"/>
  <c r="X22" i="3" l="1"/>
  <c r="X21" i="3"/>
  <c r="X23" i="3"/>
  <c r="AF17" i="3"/>
  <c r="AE20" i="3" s="1"/>
  <c r="AG15" i="3"/>
  <c r="AG17" i="3" s="1"/>
  <c r="AM15" i="3"/>
  <c r="AL19" i="4"/>
  <c r="AL21" i="4"/>
  <c r="AL20" i="4"/>
  <c r="AM17" i="3" l="1"/>
  <c r="AL20" i="3" s="1"/>
  <c r="AN15" i="3"/>
  <c r="AN17" i="3" s="1"/>
  <c r="AE21" i="3"/>
  <c r="AE22" i="3"/>
  <c r="AE23" i="3"/>
  <c r="AL23" i="3" l="1"/>
  <c r="AL21" i="3"/>
  <c r="AL22" i="3"/>
</calcChain>
</file>

<file path=xl/sharedStrings.xml><?xml version="1.0" encoding="utf-8"?>
<sst xmlns="http://schemas.openxmlformats.org/spreadsheetml/2006/main" count="755" uniqueCount="70">
  <si>
    <t>BASE YEAR</t>
  </si>
  <si>
    <t>2019-20</t>
  </si>
  <si>
    <t>Salary Guide</t>
  </si>
  <si>
    <t>Step</t>
  </si>
  <si>
    <t>BA</t>
  </si>
  <si>
    <t>BA+15</t>
  </si>
  <si>
    <t>BA+30</t>
  </si>
  <si>
    <t>MA</t>
  </si>
  <si>
    <t>MA+15</t>
  </si>
  <si>
    <t>MA+30</t>
  </si>
  <si>
    <t>MA+60</t>
  </si>
  <si>
    <t>Teachers</t>
  </si>
  <si>
    <t>YEAR 1</t>
  </si>
  <si>
    <t>2020-21</t>
  </si>
  <si>
    <t>Total Cost</t>
  </si>
  <si>
    <t>Total EEs</t>
  </si>
  <si>
    <t># EEs</t>
  </si>
  <si>
    <t>Cost</t>
  </si>
  <si>
    <t>% Dif</t>
  </si>
  <si>
    <t>$ Dif</t>
  </si>
  <si>
    <t>Cost % Dif</t>
  </si>
  <si>
    <t>Cost $ Dif</t>
  </si>
  <si>
    <t>YEAR 2</t>
  </si>
  <si>
    <t>2021-22</t>
  </si>
  <si>
    <t>YEAR 3</t>
  </si>
  <si>
    <t>2022-23</t>
  </si>
  <si>
    <t>Year 4</t>
  </si>
  <si>
    <t>2023-24</t>
  </si>
  <si>
    <t>Year 5</t>
  </si>
  <si>
    <t>2024-25</t>
  </si>
  <si>
    <t>A12</t>
  </si>
  <si>
    <t>B12</t>
  </si>
  <si>
    <t>A10</t>
  </si>
  <si>
    <t>B10</t>
  </si>
  <si>
    <t>Secretaries</t>
  </si>
  <si>
    <t>Hourly</t>
  </si>
  <si>
    <t>L1Y1</t>
  </si>
  <si>
    <t>L1Y2</t>
  </si>
  <si>
    <t>L2Y3</t>
  </si>
  <si>
    <t>L2Y4</t>
  </si>
  <si>
    <t>L3Y5</t>
  </si>
  <si>
    <t>L3Y6</t>
  </si>
  <si>
    <t>L4Y7</t>
  </si>
  <si>
    <t>L4Y8</t>
  </si>
  <si>
    <t>L5 Top 9+</t>
  </si>
  <si>
    <t>Drivers</t>
  </si>
  <si>
    <t>Hours</t>
  </si>
  <si>
    <t>Total Hours</t>
  </si>
  <si>
    <t>YEAR 4</t>
  </si>
  <si>
    <t>YEAR 5</t>
  </si>
  <si>
    <t>L4 Top 7+</t>
  </si>
  <si>
    <t>Mechanics</t>
  </si>
  <si>
    <t>Base</t>
  </si>
  <si>
    <t>Yr 1</t>
  </si>
  <si>
    <t>Yr 2</t>
  </si>
  <si>
    <t>Yr 3</t>
  </si>
  <si>
    <t>Yr 4</t>
  </si>
  <si>
    <t>Yr 5</t>
  </si>
  <si>
    <t>19/20</t>
  </si>
  <si>
    <t>20/21</t>
  </si>
  <si>
    <t>21/22</t>
  </si>
  <si>
    <t>22/23</t>
  </si>
  <si>
    <t>23/24</t>
  </si>
  <si>
    <t>24/25</t>
  </si>
  <si>
    <t>Rate</t>
  </si>
  <si>
    <t>Mechanic Assistants</t>
  </si>
  <si>
    <t>Total % Dif</t>
  </si>
  <si>
    <t>Total $ Dif</t>
  </si>
  <si>
    <t>3% Base</t>
  </si>
  <si>
    <t>Addtl $5k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</si>
</sst>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-#,##0_)"/>
    <numFmt numFmtId="165" formatCode="_(* #,##0_);_(* \(#,##0\);_(* &quot;-&quot;??_);_(@_)"/>
  </numFmts>
  <fonts count="11" x14ac:knownFonts="1">
    <font>
      <sz val="12"/>
      <color theme="1"/>
      <name val="Times New Roman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/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4" fontId="1" fillId="0" borderId="0" xfId="0" applyNumberFormat="1" applyFont="1" applyBorder="1"/>
    <xf numFmtId="164" fontId="3" fillId="0" borderId="0" xfId="4" applyNumberFormat="1" applyFont="1" applyBorder="1" applyAlignment="1">
      <alignment horizontal="left"/>
    </xf>
    <xf numFmtId="164" fontId="1" fillId="0" borderId="0" xfId="4" applyNumberFormat="1" applyFont="1" applyBorder="1"/>
    <xf numFmtId="164" fontId="3" fillId="0" borderId="0" xfId="4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6" fillId="0" borderId="0" xfId="4" applyNumberFormat="1" applyFont="1" applyBorder="1"/>
    <xf numFmtId="165" fontId="1" fillId="0" borderId="0" xfId="4" applyNumberFormat="1" applyFont="1" applyBorder="1"/>
    <xf numFmtId="164" fontId="3" fillId="0" borderId="0" xfId="0" applyNumberFormat="1" applyFont="1" applyBorder="1" applyAlignment="1">
      <alignment horizontal="center"/>
    </xf>
    <xf numFmtId="43" fontId="1" fillId="0" borderId="0" xfId="4" applyNumberFormat="1" applyFont="1" applyBorder="1"/>
    <xf numFmtId="43" fontId="0" fillId="0" borderId="0" xfId="0" applyNumberFormat="1"/>
    <xf numFmtId="10" fontId="1" fillId="0" borderId="0" xfId="1" applyNumberFormat="1" applyFont="1" applyBorder="1"/>
    <xf numFmtId="44" fontId="0" fillId="0" borderId="0" xfId="2" applyFont="1"/>
    <xf numFmtId="10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5" fontId="1" fillId="2" borderId="0" xfId="4" applyNumberFormat="1" applyFont="1" applyFill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4" fillId="0" borderId="0" xfId="6" applyNumberFormat="1" applyFont="1" applyBorder="1" applyAlignment="1">
      <alignment horizontal="left"/>
    </xf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4" fillId="0" borderId="0" xfId="6" applyNumberFormat="1" applyFont="1" applyBorder="1" applyAlignment="1">
      <alignment horizontal="left"/>
    </xf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4" fillId="0" borderId="0" xfId="6" applyNumberFormat="1" applyFont="1" applyBorder="1" applyAlignment="1">
      <alignment horizontal="left"/>
    </xf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4" fillId="0" borderId="0" xfId="6" applyNumberFormat="1" applyFont="1" applyBorder="1" applyAlignment="1">
      <alignment horizontal="left"/>
    </xf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5" fontId="1" fillId="0" borderId="0" xfId="7" applyNumberFormat="1" applyFont="1" applyBorder="1"/>
    <xf numFmtId="164" fontId="1" fillId="0" borderId="0" xfId="6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/>
    <xf numFmtId="164" fontId="4" fillId="0" borderId="0" xfId="6" applyNumberFormat="1" applyFont="1" applyBorder="1"/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43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164" fontId="3" fillId="2" borderId="0" xfId="0" applyNumberFormat="1" applyFont="1" applyFill="1" applyBorder="1" applyAlignment="1">
      <alignment horizontal="center"/>
    </xf>
    <xf numFmtId="0" fontId="9" fillId="0" borderId="0" xfId="0" applyFont="1"/>
    <xf numFmtId="10" fontId="1" fillId="2" borderId="0" xfId="1" applyNumberFormat="1" applyFont="1" applyFill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164" fontId="1" fillId="0" borderId="0" xfId="6" applyNumberFormat="1" applyFont="1" applyBorder="1"/>
    <xf numFmtId="164" fontId="2" fillId="0" borderId="0" xfId="6" applyNumberFormat="1" applyFont="1" applyBorder="1" applyAlignment="1">
      <alignment horizontal="left"/>
    </xf>
    <xf numFmtId="164" fontId="3" fillId="0" borderId="0" xfId="6" applyNumberFormat="1" applyFont="1" applyBorder="1"/>
    <xf numFmtId="164" fontId="4" fillId="0" borderId="0" xfId="6" applyNumberFormat="1" applyFont="1" applyBorder="1"/>
    <xf numFmtId="164" fontId="3" fillId="0" borderId="0" xfId="6" applyNumberFormat="1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164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164" fontId="4" fillId="0" borderId="0" xfId="6" applyNumberFormat="1" applyFont="1" applyBorder="1" applyAlignment="1">
      <alignment horizontal="left"/>
    </xf>
    <xf numFmtId="43" fontId="1" fillId="0" borderId="0" xfId="7" applyNumberFormat="1" applyFont="1" applyBorder="1"/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164" fontId="3" fillId="0" borderId="0" xfId="7" applyNumberFormat="1" applyFont="1" applyBorder="1" applyAlignment="1">
      <alignment horizontal="center"/>
    </xf>
    <xf numFmtId="43" fontId="1" fillId="0" borderId="0" xfId="7" applyNumberFormat="1" applyFont="1" applyBorder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43" fontId="1" fillId="2" borderId="0" xfId="4" applyNumberFormat="1" applyFont="1" applyFill="1" applyBorder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44" fontId="1" fillId="0" borderId="0" xfId="12" applyFont="1"/>
    <xf numFmtId="44" fontId="1" fillId="0" borderId="0" xfId="12" applyFont="1"/>
    <xf numFmtId="164" fontId="3" fillId="2" borderId="0" xfId="4" applyNumberFormat="1" applyFont="1" applyFill="1" applyBorder="1" applyAlignment="1">
      <alignment horizontal="center"/>
    </xf>
  </cellXfs>
  <cellStyles count="13">
    <cellStyle name="Comma" xfId="4" xr:uid="{00000000-0005-0000-0000-000004000000}"/>
    <cellStyle name="Comma [0]" xfId="5" xr:uid="{00000000-0005-0000-0000-000005000000}"/>
    <cellStyle name="Comma 2" xfId="7" xr:uid="{00000000-0005-0000-0000-000007000000}"/>
    <cellStyle name="Currency" xfId="2" xr:uid="{00000000-0005-0000-0000-000002000000}"/>
    <cellStyle name="Currency [0]" xfId="3" xr:uid="{00000000-0005-0000-0000-000003000000}"/>
    <cellStyle name="Currency 2" xfId="12" xr:uid="{00000000-0005-0000-0000-00000C000000}"/>
    <cellStyle name="Currency 3" xfId="10" xr:uid="{00000000-0005-0000-0000-00000A000000}"/>
    <cellStyle name="Normal" xfId="0" builtinId="0"/>
    <cellStyle name="Normal 2" xfId="11" xr:uid="{00000000-0005-0000-0000-00000B000000}"/>
    <cellStyle name="Normal 3" xfId="6" xr:uid="{00000000-0005-0000-0000-000006000000}"/>
    <cellStyle name="Percent" xfId="1" xr:uid="{00000000-0005-0000-0000-000001000000}"/>
    <cellStyle name="Percent 2" xfId="8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196"/>
  <sheetViews>
    <sheetView tabSelected="1" topLeftCell="A13" zoomScale="80" zoomScaleNormal="80" workbookViewId="0"/>
  </sheetViews>
  <sheetFormatPr defaultColWidth="9" defaultRowHeight="15.5" x14ac:dyDescent="0.35"/>
  <cols>
    <col min="1" max="1" width="9" customWidth="1"/>
    <col min="2" max="2" width="13.5" customWidth="1"/>
    <col min="3" max="3" width="14.83203125" bestFit="1" customWidth="1"/>
    <col min="5" max="5" width="13" customWidth="1"/>
    <col min="7" max="7" width="13.75" customWidth="1"/>
    <col min="10" max="10" width="13.33203125" customWidth="1"/>
    <col min="15" max="15" width="13.83203125" customWidth="1"/>
    <col min="18" max="18" width="10.5" customWidth="1"/>
    <col min="20" max="20" width="14.33203125" customWidth="1"/>
    <col min="23" max="23" width="10.83203125" customWidth="1"/>
    <col min="25" max="25" width="13.25" customWidth="1"/>
    <col min="28" max="28" width="14.5" customWidth="1"/>
    <col min="30" max="30" width="14.83203125" customWidth="1"/>
    <col min="35" max="35" width="12.33203125" customWidth="1"/>
  </cols>
  <sheetData>
    <row r="2" spans="2:37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7" x14ac:dyDescent="0.35">
      <c r="B3" s="3" t="s">
        <v>1</v>
      </c>
      <c r="C3" s="4"/>
      <c r="D3" s="4"/>
      <c r="E3" s="4"/>
      <c r="F3" s="4"/>
      <c r="G3" s="4"/>
      <c r="H3" s="2"/>
      <c r="I3" s="4"/>
      <c r="J3" s="4"/>
      <c r="K3" s="4"/>
      <c r="L3" s="4"/>
      <c r="M3" s="2"/>
      <c r="N3" s="4"/>
      <c r="O3" s="4"/>
      <c r="P3" s="4"/>
      <c r="Q3" s="4"/>
      <c r="R3" s="2"/>
      <c r="S3" s="4"/>
      <c r="T3" s="4"/>
      <c r="U3" s="4"/>
      <c r="V3" s="4"/>
      <c r="W3" s="2"/>
      <c r="X3" s="4"/>
      <c r="Y3" s="4"/>
      <c r="Z3" s="4"/>
      <c r="AA3" s="4"/>
      <c r="AB3" s="2"/>
      <c r="AC3" s="4"/>
      <c r="AD3" s="4"/>
      <c r="AE3" s="4"/>
      <c r="AF3" s="4"/>
      <c r="AG3" s="2"/>
    </row>
    <row r="4" spans="2:37" x14ac:dyDescent="0.35">
      <c r="B4" s="5" t="s">
        <v>11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2:37" x14ac:dyDescent="0.35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6"/>
      <c r="N5" s="8"/>
      <c r="O5" s="8"/>
      <c r="P5" s="8"/>
      <c r="Q5" s="8"/>
      <c r="R5" s="6"/>
      <c r="S5" s="8"/>
      <c r="T5" s="8"/>
      <c r="U5" s="8"/>
      <c r="V5" s="8"/>
      <c r="W5" s="6"/>
      <c r="X5" s="8"/>
      <c r="Y5" s="8"/>
      <c r="Z5" s="8"/>
      <c r="AA5" s="8"/>
      <c r="AB5" s="6"/>
      <c r="AC5" s="8"/>
      <c r="AD5" s="8"/>
      <c r="AE5" s="8"/>
      <c r="AF5" s="8"/>
      <c r="AG5" s="6"/>
    </row>
    <row r="6" spans="2:37" x14ac:dyDescent="0.35">
      <c r="B6" s="9" t="s">
        <v>3</v>
      </c>
      <c r="C6" s="9" t="s">
        <v>4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6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7</v>
      </c>
      <c r="S6" s="9" t="s">
        <v>16</v>
      </c>
      <c r="T6" s="9" t="s">
        <v>17</v>
      </c>
      <c r="U6" s="9" t="s">
        <v>18</v>
      </c>
      <c r="V6" s="9" t="s">
        <v>19</v>
      </c>
      <c r="W6" s="9" t="s">
        <v>8</v>
      </c>
      <c r="X6" s="9" t="s">
        <v>16</v>
      </c>
      <c r="Y6" s="9" t="s">
        <v>17</v>
      </c>
      <c r="Z6" s="9" t="s">
        <v>18</v>
      </c>
      <c r="AA6" s="9" t="s">
        <v>19</v>
      </c>
      <c r="AB6" s="9" t="s">
        <v>9</v>
      </c>
      <c r="AC6" s="9" t="s">
        <v>16</v>
      </c>
      <c r="AD6" s="9" t="s">
        <v>17</v>
      </c>
      <c r="AE6" s="9" t="s">
        <v>18</v>
      </c>
      <c r="AF6" s="9" t="s">
        <v>19</v>
      </c>
      <c r="AG6" s="9" t="s">
        <v>10</v>
      </c>
      <c r="AH6" s="9" t="s">
        <v>16</v>
      </c>
      <c r="AI6" s="9" t="s">
        <v>17</v>
      </c>
      <c r="AJ6" s="9" t="s">
        <v>18</v>
      </c>
      <c r="AK6" s="9" t="s">
        <v>19</v>
      </c>
    </row>
    <row r="7" spans="2:37" x14ac:dyDescent="0.3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2:37" x14ac:dyDescent="0.35">
      <c r="B8" s="9">
        <v>1</v>
      </c>
      <c r="C8" s="12">
        <v>50040</v>
      </c>
      <c r="D8" s="14">
        <v>7</v>
      </c>
      <c r="E8" s="12">
        <f>SUM(C8*D8)</f>
        <v>350280</v>
      </c>
      <c r="F8" s="12"/>
      <c r="G8" s="12"/>
      <c r="H8" s="12">
        <v>51440</v>
      </c>
      <c r="I8" s="14"/>
      <c r="J8" s="12">
        <f>SUM(H8*I8)</f>
        <v>0</v>
      </c>
      <c r="K8" s="12"/>
      <c r="L8" s="12"/>
      <c r="M8" s="12">
        <v>52840</v>
      </c>
      <c r="N8" s="14"/>
      <c r="O8" s="12">
        <f>SUM(M8*N8)</f>
        <v>0</v>
      </c>
      <c r="P8" s="12"/>
      <c r="Q8" s="12"/>
      <c r="R8" s="12">
        <v>55640</v>
      </c>
      <c r="S8" s="14">
        <v>5</v>
      </c>
      <c r="T8" s="12">
        <f>SUM(R8*S8)</f>
        <v>278200</v>
      </c>
      <c r="U8" s="12"/>
      <c r="V8" s="12"/>
      <c r="W8" s="12">
        <v>57040</v>
      </c>
      <c r="X8" s="14">
        <v>1</v>
      </c>
      <c r="Y8" s="12">
        <f>SUM(W8*X8)</f>
        <v>57040</v>
      </c>
      <c r="Z8" s="12"/>
      <c r="AA8" s="12"/>
      <c r="AB8" s="12">
        <v>58440</v>
      </c>
      <c r="AC8" s="14">
        <v>1</v>
      </c>
      <c r="AD8" s="12">
        <f>SUM(AB8*AC8)</f>
        <v>58440</v>
      </c>
      <c r="AE8" s="12"/>
      <c r="AF8" s="12"/>
      <c r="AG8" s="12">
        <v>60540</v>
      </c>
      <c r="AH8" s="14"/>
      <c r="AI8" s="12">
        <f>SUM(AG8*AH8)</f>
        <v>0</v>
      </c>
    </row>
    <row r="9" spans="2:37" x14ac:dyDescent="0.35">
      <c r="B9" s="9">
        <v>2</v>
      </c>
      <c r="C9" s="12">
        <v>50540</v>
      </c>
      <c r="D9" s="14">
        <v>6.8</v>
      </c>
      <c r="E9" s="12">
        <f t="shared" ref="E9:E25" si="0">SUM(C9*D9)</f>
        <v>343672</v>
      </c>
      <c r="F9" s="12"/>
      <c r="G9" s="12"/>
      <c r="H9" s="12">
        <v>51940</v>
      </c>
      <c r="I9" s="14">
        <v>1</v>
      </c>
      <c r="J9" s="12">
        <f t="shared" ref="J9:J25" si="1">SUM(H9*I9)</f>
        <v>51940</v>
      </c>
      <c r="K9" s="12"/>
      <c r="L9" s="12"/>
      <c r="M9" s="12">
        <v>53340</v>
      </c>
      <c r="N9" s="14"/>
      <c r="O9" s="12">
        <f t="shared" ref="O9:O25" si="2">SUM(M9*N9)</f>
        <v>0</v>
      </c>
      <c r="P9" s="12"/>
      <c r="Q9" s="12"/>
      <c r="R9" s="12">
        <v>56140</v>
      </c>
      <c r="S9" s="14">
        <v>1</v>
      </c>
      <c r="T9" s="12">
        <f t="shared" ref="T9:T25" si="3">SUM(R9*S9)</f>
        <v>56140</v>
      </c>
      <c r="U9" s="12"/>
      <c r="V9" s="12"/>
      <c r="W9" s="12">
        <v>57540</v>
      </c>
      <c r="X9" s="14"/>
      <c r="Y9" s="12">
        <f t="shared" ref="Y9:Y25" si="4">SUM(W9*X9)</f>
        <v>0</v>
      </c>
      <c r="Z9" s="12"/>
      <c r="AA9" s="12"/>
      <c r="AB9" s="12">
        <v>58940</v>
      </c>
      <c r="AC9" s="14">
        <v>1</v>
      </c>
      <c r="AD9" s="12">
        <f t="shared" ref="AD9:AD25" si="5">SUM(AB9*AC9)</f>
        <v>58940</v>
      </c>
      <c r="AE9" s="12"/>
      <c r="AF9" s="12"/>
      <c r="AG9" s="12">
        <v>61040</v>
      </c>
      <c r="AH9" s="14">
        <v>1</v>
      </c>
      <c r="AI9" s="12">
        <f t="shared" ref="AI9:AI25" si="6">SUM(AG9*AH9)</f>
        <v>61040</v>
      </c>
    </row>
    <row r="10" spans="2:37" x14ac:dyDescent="0.35">
      <c r="B10" s="9">
        <v>3</v>
      </c>
      <c r="C10" s="12">
        <v>51040</v>
      </c>
      <c r="D10" s="14">
        <v>8.5</v>
      </c>
      <c r="E10" s="12">
        <f t="shared" si="0"/>
        <v>433840</v>
      </c>
      <c r="F10" s="12"/>
      <c r="G10" s="12"/>
      <c r="H10" s="12">
        <v>52440</v>
      </c>
      <c r="I10" s="14">
        <v>3</v>
      </c>
      <c r="J10" s="12">
        <f t="shared" si="1"/>
        <v>157320</v>
      </c>
      <c r="K10" s="12"/>
      <c r="L10" s="12"/>
      <c r="M10" s="12">
        <v>53840</v>
      </c>
      <c r="N10" s="14">
        <v>1</v>
      </c>
      <c r="O10" s="12">
        <f t="shared" si="2"/>
        <v>53840</v>
      </c>
      <c r="P10" s="12"/>
      <c r="Q10" s="12"/>
      <c r="R10" s="12">
        <v>56640</v>
      </c>
      <c r="S10" s="14">
        <v>2</v>
      </c>
      <c r="T10" s="12">
        <f t="shared" si="3"/>
        <v>113280</v>
      </c>
      <c r="U10" s="12"/>
      <c r="V10" s="12"/>
      <c r="W10" s="12">
        <v>58040</v>
      </c>
      <c r="X10" s="14"/>
      <c r="Y10" s="12">
        <f t="shared" si="4"/>
        <v>0</v>
      </c>
      <c r="Z10" s="12"/>
      <c r="AA10" s="12"/>
      <c r="AB10" s="12">
        <v>59440</v>
      </c>
      <c r="AC10" s="14"/>
      <c r="AD10" s="12">
        <f t="shared" si="5"/>
        <v>0</v>
      </c>
      <c r="AE10" s="12"/>
      <c r="AF10" s="12"/>
      <c r="AG10" s="12">
        <v>61540</v>
      </c>
      <c r="AH10" s="14"/>
      <c r="AI10" s="12">
        <f t="shared" si="6"/>
        <v>0</v>
      </c>
    </row>
    <row r="11" spans="2:37" x14ac:dyDescent="0.35">
      <c r="B11" s="9">
        <v>4</v>
      </c>
      <c r="C11" s="12">
        <v>51790</v>
      </c>
      <c r="D11" s="14">
        <v>2</v>
      </c>
      <c r="E11" s="12">
        <f t="shared" si="0"/>
        <v>103580</v>
      </c>
      <c r="F11" s="12"/>
      <c r="G11" s="12"/>
      <c r="H11" s="12">
        <v>53190</v>
      </c>
      <c r="I11" s="14"/>
      <c r="J11" s="12">
        <f t="shared" si="1"/>
        <v>0</v>
      </c>
      <c r="K11" s="12"/>
      <c r="L11" s="12"/>
      <c r="M11" s="12">
        <v>54590</v>
      </c>
      <c r="N11" s="14"/>
      <c r="O11" s="12">
        <f t="shared" si="2"/>
        <v>0</v>
      </c>
      <c r="P11" s="12"/>
      <c r="Q11" s="12"/>
      <c r="R11" s="12">
        <v>57390</v>
      </c>
      <c r="S11" s="14">
        <v>3</v>
      </c>
      <c r="T11" s="12">
        <f t="shared" si="3"/>
        <v>172170</v>
      </c>
      <c r="U11" s="12"/>
      <c r="V11" s="12"/>
      <c r="W11" s="12">
        <v>58790</v>
      </c>
      <c r="X11" s="14"/>
      <c r="Y11" s="12">
        <f t="shared" si="4"/>
        <v>0</v>
      </c>
      <c r="Z11" s="12"/>
      <c r="AA11" s="12"/>
      <c r="AB11" s="12">
        <v>60190</v>
      </c>
      <c r="AC11" s="14">
        <v>2</v>
      </c>
      <c r="AD11" s="12">
        <f t="shared" si="5"/>
        <v>120380</v>
      </c>
      <c r="AE11" s="12"/>
      <c r="AF11" s="12"/>
      <c r="AG11" s="12">
        <v>62290</v>
      </c>
      <c r="AH11" s="14"/>
      <c r="AI11" s="12">
        <f t="shared" si="6"/>
        <v>0</v>
      </c>
    </row>
    <row r="12" spans="2:37" x14ac:dyDescent="0.35">
      <c r="B12" s="9">
        <v>5</v>
      </c>
      <c r="C12" s="12">
        <v>52540</v>
      </c>
      <c r="D12" s="14">
        <v>2</v>
      </c>
      <c r="E12" s="12">
        <f t="shared" si="0"/>
        <v>105080</v>
      </c>
      <c r="F12" s="12"/>
      <c r="G12" s="12"/>
      <c r="H12" s="12">
        <v>53940</v>
      </c>
      <c r="I12" s="14">
        <v>1</v>
      </c>
      <c r="J12" s="12">
        <f t="shared" si="1"/>
        <v>53940</v>
      </c>
      <c r="K12" s="12"/>
      <c r="L12" s="12"/>
      <c r="M12" s="12">
        <v>55340</v>
      </c>
      <c r="N12" s="14"/>
      <c r="O12" s="12">
        <f t="shared" si="2"/>
        <v>0</v>
      </c>
      <c r="P12" s="12"/>
      <c r="Q12" s="12"/>
      <c r="R12" s="12">
        <v>58140</v>
      </c>
      <c r="S12" s="14">
        <v>3</v>
      </c>
      <c r="T12" s="12">
        <f t="shared" si="3"/>
        <v>174420</v>
      </c>
      <c r="U12" s="12"/>
      <c r="V12" s="12"/>
      <c r="W12" s="12">
        <v>59540</v>
      </c>
      <c r="X12" s="14"/>
      <c r="Y12" s="12">
        <f t="shared" si="4"/>
        <v>0</v>
      </c>
      <c r="Z12" s="12"/>
      <c r="AA12" s="12"/>
      <c r="AB12" s="12">
        <v>60940</v>
      </c>
      <c r="AC12" s="14"/>
      <c r="AD12" s="12">
        <f t="shared" si="5"/>
        <v>0</v>
      </c>
      <c r="AE12" s="12"/>
      <c r="AF12" s="12"/>
      <c r="AG12" s="12">
        <v>63040</v>
      </c>
      <c r="AH12" s="14"/>
      <c r="AI12" s="12">
        <f t="shared" si="6"/>
        <v>0</v>
      </c>
    </row>
    <row r="13" spans="2:37" x14ac:dyDescent="0.35">
      <c r="B13" s="9">
        <v>6</v>
      </c>
      <c r="C13" s="12">
        <v>53640</v>
      </c>
      <c r="D13" s="14">
        <v>3</v>
      </c>
      <c r="E13" s="12">
        <f t="shared" si="0"/>
        <v>160920</v>
      </c>
      <c r="F13" s="12"/>
      <c r="G13" s="12"/>
      <c r="H13" s="12">
        <v>55040</v>
      </c>
      <c r="I13" s="14">
        <v>1</v>
      </c>
      <c r="J13" s="12">
        <f t="shared" si="1"/>
        <v>55040</v>
      </c>
      <c r="K13" s="12"/>
      <c r="L13" s="12"/>
      <c r="M13" s="12">
        <v>56440</v>
      </c>
      <c r="N13" s="14"/>
      <c r="O13" s="12">
        <f t="shared" si="2"/>
        <v>0</v>
      </c>
      <c r="P13" s="12"/>
      <c r="Q13" s="12"/>
      <c r="R13" s="12">
        <v>59240</v>
      </c>
      <c r="S13" s="14">
        <v>4.6428000000000003</v>
      </c>
      <c r="T13" s="12">
        <f t="shared" si="3"/>
        <v>275039.47200000001</v>
      </c>
      <c r="U13" s="12"/>
      <c r="V13" s="12"/>
      <c r="W13" s="12">
        <v>60640</v>
      </c>
      <c r="X13" s="14">
        <v>1</v>
      </c>
      <c r="Y13" s="12">
        <f t="shared" si="4"/>
        <v>60640</v>
      </c>
      <c r="Z13" s="12"/>
      <c r="AA13" s="12"/>
      <c r="AB13" s="12">
        <v>62040</v>
      </c>
      <c r="AC13" s="14">
        <v>2</v>
      </c>
      <c r="AD13" s="12">
        <f t="shared" si="5"/>
        <v>124080</v>
      </c>
      <c r="AE13" s="12"/>
      <c r="AF13" s="12"/>
      <c r="AG13" s="12">
        <v>64140</v>
      </c>
      <c r="AH13" s="14"/>
      <c r="AI13" s="12">
        <f t="shared" si="6"/>
        <v>0</v>
      </c>
    </row>
    <row r="14" spans="2:37" x14ac:dyDescent="0.35">
      <c r="B14" s="9">
        <v>7</v>
      </c>
      <c r="C14" s="12">
        <v>54940</v>
      </c>
      <c r="D14" s="14">
        <v>3</v>
      </c>
      <c r="E14" s="12">
        <f t="shared" si="0"/>
        <v>164820</v>
      </c>
      <c r="F14" s="12"/>
      <c r="G14" s="12"/>
      <c r="H14" s="12">
        <v>56340</v>
      </c>
      <c r="I14" s="14"/>
      <c r="J14" s="12">
        <f t="shared" si="1"/>
        <v>0</v>
      </c>
      <c r="K14" s="12"/>
      <c r="L14" s="12"/>
      <c r="M14" s="12">
        <v>57740</v>
      </c>
      <c r="N14" s="14"/>
      <c r="O14" s="12">
        <f t="shared" si="2"/>
        <v>0</v>
      </c>
      <c r="P14" s="12"/>
      <c r="Q14" s="12"/>
      <c r="R14" s="12">
        <v>60540</v>
      </c>
      <c r="S14" s="14">
        <v>2</v>
      </c>
      <c r="T14" s="12">
        <f t="shared" si="3"/>
        <v>121080</v>
      </c>
      <c r="U14" s="12"/>
      <c r="V14" s="12"/>
      <c r="W14" s="12">
        <v>61940</v>
      </c>
      <c r="X14" s="14">
        <v>1</v>
      </c>
      <c r="Y14" s="12">
        <f t="shared" si="4"/>
        <v>61940</v>
      </c>
      <c r="Z14" s="12"/>
      <c r="AA14" s="12"/>
      <c r="AB14" s="12">
        <v>63340</v>
      </c>
      <c r="AC14" s="14"/>
      <c r="AD14" s="12">
        <f t="shared" si="5"/>
        <v>0</v>
      </c>
      <c r="AE14" s="12"/>
      <c r="AF14" s="12"/>
      <c r="AG14" s="12">
        <v>65440</v>
      </c>
      <c r="AH14" s="14"/>
      <c r="AI14" s="12">
        <f t="shared" si="6"/>
        <v>0</v>
      </c>
    </row>
    <row r="15" spans="2:37" x14ac:dyDescent="0.35">
      <c r="B15" s="9">
        <v>8</v>
      </c>
      <c r="C15" s="12">
        <v>56240</v>
      </c>
      <c r="D15" s="14">
        <v>2</v>
      </c>
      <c r="E15" s="12">
        <f t="shared" si="0"/>
        <v>112480</v>
      </c>
      <c r="F15" s="12"/>
      <c r="G15" s="12"/>
      <c r="H15" s="12">
        <v>57640</v>
      </c>
      <c r="I15" s="14"/>
      <c r="J15" s="12">
        <f t="shared" si="1"/>
        <v>0</v>
      </c>
      <c r="K15" s="12"/>
      <c r="L15" s="12"/>
      <c r="M15" s="12">
        <v>59040</v>
      </c>
      <c r="N15" s="14"/>
      <c r="O15" s="12">
        <f t="shared" si="2"/>
        <v>0</v>
      </c>
      <c r="P15" s="12"/>
      <c r="Q15" s="12"/>
      <c r="R15" s="12">
        <v>61840</v>
      </c>
      <c r="S15" s="14">
        <v>2</v>
      </c>
      <c r="T15" s="12">
        <f t="shared" si="3"/>
        <v>123680</v>
      </c>
      <c r="U15" s="12"/>
      <c r="V15" s="12"/>
      <c r="W15" s="12">
        <v>63240</v>
      </c>
      <c r="X15" s="14"/>
      <c r="Y15" s="12">
        <f t="shared" si="4"/>
        <v>0</v>
      </c>
      <c r="Z15" s="12"/>
      <c r="AA15" s="12"/>
      <c r="AB15" s="12">
        <v>64640</v>
      </c>
      <c r="AC15" s="14"/>
      <c r="AD15" s="12">
        <f t="shared" si="5"/>
        <v>0</v>
      </c>
      <c r="AE15" s="12"/>
      <c r="AF15" s="12"/>
      <c r="AG15" s="12">
        <v>66740</v>
      </c>
      <c r="AH15" s="14"/>
      <c r="AI15" s="12">
        <f t="shared" si="6"/>
        <v>0</v>
      </c>
    </row>
    <row r="16" spans="2:37" x14ac:dyDescent="0.35">
      <c r="B16" s="9">
        <v>9</v>
      </c>
      <c r="C16" s="12">
        <v>57573</v>
      </c>
      <c r="D16" s="14"/>
      <c r="E16" s="12">
        <f t="shared" si="0"/>
        <v>0</v>
      </c>
      <c r="F16" s="12"/>
      <c r="G16" s="12"/>
      <c r="H16" s="12">
        <v>58973</v>
      </c>
      <c r="I16" s="14">
        <v>1</v>
      </c>
      <c r="J16" s="12">
        <f t="shared" si="1"/>
        <v>58973</v>
      </c>
      <c r="K16" s="12"/>
      <c r="L16" s="12"/>
      <c r="M16" s="12">
        <v>60373</v>
      </c>
      <c r="N16" s="14"/>
      <c r="O16" s="12">
        <f t="shared" si="2"/>
        <v>0</v>
      </c>
      <c r="P16" s="12"/>
      <c r="Q16" s="12"/>
      <c r="R16" s="12">
        <v>63173</v>
      </c>
      <c r="S16" s="14">
        <v>1</v>
      </c>
      <c r="T16" s="12">
        <f t="shared" si="3"/>
        <v>63173</v>
      </c>
      <c r="U16" s="12"/>
      <c r="V16" s="12"/>
      <c r="W16" s="12">
        <v>64573</v>
      </c>
      <c r="X16" s="14"/>
      <c r="Y16" s="12">
        <f t="shared" si="4"/>
        <v>0</v>
      </c>
      <c r="Z16" s="12"/>
      <c r="AA16" s="12"/>
      <c r="AB16" s="12">
        <v>65973</v>
      </c>
      <c r="AC16" s="14"/>
      <c r="AD16" s="12">
        <f t="shared" si="5"/>
        <v>0</v>
      </c>
      <c r="AE16" s="12"/>
      <c r="AF16" s="12"/>
      <c r="AG16" s="12">
        <v>68073</v>
      </c>
      <c r="AH16" s="14"/>
      <c r="AI16" s="12">
        <f t="shared" si="6"/>
        <v>0</v>
      </c>
    </row>
    <row r="17" spans="2:35" x14ac:dyDescent="0.35">
      <c r="B17" s="9">
        <v>10</v>
      </c>
      <c r="C17" s="12">
        <v>59223</v>
      </c>
      <c r="D17" s="14"/>
      <c r="E17" s="12">
        <f t="shared" si="0"/>
        <v>0</v>
      </c>
      <c r="F17" s="12"/>
      <c r="G17" s="12"/>
      <c r="H17" s="12">
        <v>60623</v>
      </c>
      <c r="I17" s="14"/>
      <c r="J17" s="12">
        <f t="shared" si="1"/>
        <v>0</v>
      </c>
      <c r="K17" s="12"/>
      <c r="L17" s="12"/>
      <c r="M17" s="12">
        <v>62023</v>
      </c>
      <c r="N17" s="14">
        <v>1</v>
      </c>
      <c r="O17" s="12">
        <f t="shared" si="2"/>
        <v>62023</v>
      </c>
      <c r="P17" s="12"/>
      <c r="Q17" s="12"/>
      <c r="R17" s="12">
        <v>64823</v>
      </c>
      <c r="S17" s="14"/>
      <c r="T17" s="12">
        <f t="shared" si="3"/>
        <v>0</v>
      </c>
      <c r="U17" s="12"/>
      <c r="V17" s="12"/>
      <c r="W17" s="12">
        <v>66223</v>
      </c>
      <c r="X17" s="14"/>
      <c r="Y17" s="12">
        <f t="shared" si="4"/>
        <v>0</v>
      </c>
      <c r="Z17" s="12"/>
      <c r="AA17" s="12"/>
      <c r="AB17" s="12">
        <v>67623</v>
      </c>
      <c r="AC17" s="14"/>
      <c r="AD17" s="12">
        <f t="shared" si="5"/>
        <v>0</v>
      </c>
      <c r="AE17" s="12"/>
      <c r="AF17" s="12"/>
      <c r="AG17" s="12">
        <v>69723</v>
      </c>
      <c r="AH17" s="14"/>
      <c r="AI17" s="12">
        <f t="shared" si="6"/>
        <v>0</v>
      </c>
    </row>
    <row r="18" spans="2:35" x14ac:dyDescent="0.35">
      <c r="B18" s="9">
        <v>11</v>
      </c>
      <c r="C18" s="12">
        <v>60923</v>
      </c>
      <c r="D18" s="14">
        <v>1</v>
      </c>
      <c r="E18" s="12">
        <f t="shared" si="0"/>
        <v>60923</v>
      </c>
      <c r="F18" s="12"/>
      <c r="G18" s="12"/>
      <c r="H18" s="12">
        <v>62323</v>
      </c>
      <c r="I18" s="14">
        <v>1</v>
      </c>
      <c r="J18" s="12">
        <f t="shared" si="1"/>
        <v>62323</v>
      </c>
      <c r="K18" s="12"/>
      <c r="L18" s="12"/>
      <c r="M18" s="12">
        <v>63723</v>
      </c>
      <c r="N18" s="14">
        <v>1</v>
      </c>
      <c r="O18" s="12">
        <f t="shared" si="2"/>
        <v>63723</v>
      </c>
      <c r="P18" s="12"/>
      <c r="Q18" s="12"/>
      <c r="R18" s="12">
        <v>66523</v>
      </c>
      <c r="S18" s="14">
        <v>4</v>
      </c>
      <c r="T18" s="12">
        <f t="shared" si="3"/>
        <v>266092</v>
      </c>
      <c r="U18" s="12"/>
      <c r="V18" s="12"/>
      <c r="W18" s="12">
        <v>67923</v>
      </c>
      <c r="X18" s="14">
        <v>1</v>
      </c>
      <c r="Y18" s="12">
        <f t="shared" si="4"/>
        <v>67923</v>
      </c>
      <c r="Z18" s="12"/>
      <c r="AA18" s="12"/>
      <c r="AB18" s="12">
        <v>69323</v>
      </c>
      <c r="AC18" s="14"/>
      <c r="AD18" s="12">
        <f t="shared" si="5"/>
        <v>0</v>
      </c>
      <c r="AE18" s="12"/>
      <c r="AF18" s="12"/>
      <c r="AG18" s="12">
        <v>71423</v>
      </c>
      <c r="AH18" s="14"/>
      <c r="AI18" s="12">
        <f t="shared" si="6"/>
        <v>0</v>
      </c>
    </row>
    <row r="19" spans="2:35" x14ac:dyDescent="0.35">
      <c r="B19" s="9">
        <v>12</v>
      </c>
      <c r="C19" s="12">
        <v>62673</v>
      </c>
      <c r="D19" s="14"/>
      <c r="E19" s="12">
        <f t="shared" si="0"/>
        <v>0</v>
      </c>
      <c r="F19" s="12"/>
      <c r="G19" s="12"/>
      <c r="H19" s="12">
        <v>64073</v>
      </c>
      <c r="I19" s="14"/>
      <c r="J19" s="12">
        <f t="shared" si="1"/>
        <v>0</v>
      </c>
      <c r="K19" s="12"/>
      <c r="L19" s="12"/>
      <c r="M19" s="12">
        <v>65473</v>
      </c>
      <c r="N19" s="14"/>
      <c r="O19" s="12">
        <f t="shared" si="2"/>
        <v>0</v>
      </c>
      <c r="P19" s="12"/>
      <c r="Q19" s="12"/>
      <c r="R19" s="12">
        <v>68273</v>
      </c>
      <c r="S19" s="14">
        <v>1</v>
      </c>
      <c r="T19" s="12">
        <f t="shared" si="3"/>
        <v>68273</v>
      </c>
      <c r="U19" s="12"/>
      <c r="V19" s="12"/>
      <c r="W19" s="12">
        <v>69673</v>
      </c>
      <c r="X19" s="14">
        <v>3</v>
      </c>
      <c r="Y19" s="12">
        <f t="shared" si="4"/>
        <v>209019</v>
      </c>
      <c r="Z19" s="12"/>
      <c r="AA19" s="12"/>
      <c r="AB19" s="12">
        <v>71073</v>
      </c>
      <c r="AC19" s="14"/>
      <c r="AD19" s="12">
        <f t="shared" si="5"/>
        <v>0</v>
      </c>
      <c r="AE19" s="12"/>
      <c r="AF19" s="12"/>
      <c r="AG19" s="12">
        <v>73173</v>
      </c>
      <c r="AH19" s="14">
        <v>1</v>
      </c>
      <c r="AI19" s="12">
        <f t="shared" si="6"/>
        <v>73173</v>
      </c>
    </row>
    <row r="20" spans="2:35" x14ac:dyDescent="0.35">
      <c r="B20" s="9">
        <v>13</v>
      </c>
      <c r="C20" s="12">
        <v>64673</v>
      </c>
      <c r="D20" s="14"/>
      <c r="E20" s="12">
        <f t="shared" si="0"/>
        <v>0</v>
      </c>
      <c r="F20" s="12"/>
      <c r="G20" s="12"/>
      <c r="H20" s="12">
        <v>66073</v>
      </c>
      <c r="I20" s="14"/>
      <c r="J20" s="12">
        <f t="shared" si="1"/>
        <v>0</v>
      </c>
      <c r="K20" s="12"/>
      <c r="L20" s="12"/>
      <c r="M20" s="12">
        <v>67473</v>
      </c>
      <c r="N20" s="14"/>
      <c r="O20" s="12">
        <f t="shared" si="2"/>
        <v>0</v>
      </c>
      <c r="P20" s="12"/>
      <c r="Q20" s="12"/>
      <c r="R20" s="12">
        <v>70273</v>
      </c>
      <c r="S20" s="14">
        <v>4</v>
      </c>
      <c r="T20" s="12">
        <f t="shared" si="3"/>
        <v>281092</v>
      </c>
      <c r="U20" s="12"/>
      <c r="V20" s="12"/>
      <c r="W20" s="12">
        <v>71673</v>
      </c>
      <c r="X20" s="14">
        <v>1</v>
      </c>
      <c r="Y20" s="12">
        <f t="shared" si="4"/>
        <v>71673</v>
      </c>
      <c r="Z20" s="12"/>
      <c r="AA20" s="12"/>
      <c r="AB20" s="12">
        <v>73073</v>
      </c>
      <c r="AC20" s="14"/>
      <c r="AD20" s="12">
        <f t="shared" si="5"/>
        <v>0</v>
      </c>
      <c r="AE20" s="12"/>
      <c r="AF20" s="12"/>
      <c r="AG20" s="12">
        <v>75173</v>
      </c>
      <c r="AH20" s="14"/>
      <c r="AI20" s="12">
        <f t="shared" si="6"/>
        <v>0</v>
      </c>
    </row>
    <row r="21" spans="2:35" x14ac:dyDescent="0.35">
      <c r="B21" s="9">
        <v>14</v>
      </c>
      <c r="C21" s="12">
        <v>67073</v>
      </c>
      <c r="D21" s="14">
        <v>3</v>
      </c>
      <c r="E21" s="12">
        <f t="shared" si="0"/>
        <v>201219</v>
      </c>
      <c r="F21" s="12"/>
      <c r="G21" s="12"/>
      <c r="H21" s="12">
        <v>68473</v>
      </c>
      <c r="I21" s="14"/>
      <c r="J21" s="12">
        <f t="shared" si="1"/>
        <v>0</v>
      </c>
      <c r="K21" s="12"/>
      <c r="L21" s="12"/>
      <c r="M21" s="12">
        <v>69873</v>
      </c>
      <c r="N21" s="14">
        <v>2</v>
      </c>
      <c r="O21" s="12">
        <f t="shared" si="2"/>
        <v>139746</v>
      </c>
      <c r="P21" s="12"/>
      <c r="Q21" s="12"/>
      <c r="R21" s="12">
        <v>72673</v>
      </c>
      <c r="S21" s="14">
        <v>2</v>
      </c>
      <c r="T21" s="12">
        <f t="shared" si="3"/>
        <v>145346</v>
      </c>
      <c r="U21" s="12"/>
      <c r="V21" s="12"/>
      <c r="W21" s="12">
        <v>74073</v>
      </c>
      <c r="X21" s="14"/>
      <c r="Y21" s="12">
        <f t="shared" si="4"/>
        <v>0</v>
      </c>
      <c r="Z21" s="12"/>
      <c r="AA21" s="12"/>
      <c r="AB21" s="12">
        <v>75473</v>
      </c>
      <c r="AC21" s="14">
        <v>1</v>
      </c>
      <c r="AD21" s="12">
        <f t="shared" si="5"/>
        <v>75473</v>
      </c>
      <c r="AE21" s="12"/>
      <c r="AF21" s="12"/>
      <c r="AG21" s="12">
        <v>77573</v>
      </c>
      <c r="AH21" s="14"/>
      <c r="AI21" s="12">
        <f t="shared" si="6"/>
        <v>0</v>
      </c>
    </row>
    <row r="22" spans="2:35" x14ac:dyDescent="0.35">
      <c r="B22" s="9">
        <v>15</v>
      </c>
      <c r="C22" s="12">
        <v>69673</v>
      </c>
      <c r="D22" s="14">
        <v>4</v>
      </c>
      <c r="E22" s="12">
        <f t="shared" si="0"/>
        <v>278692</v>
      </c>
      <c r="F22" s="12"/>
      <c r="G22" s="12"/>
      <c r="H22" s="12">
        <v>71073</v>
      </c>
      <c r="I22" s="14">
        <v>1</v>
      </c>
      <c r="J22" s="12">
        <f t="shared" si="1"/>
        <v>71073</v>
      </c>
      <c r="K22" s="12"/>
      <c r="L22" s="12"/>
      <c r="M22" s="12">
        <v>72473</v>
      </c>
      <c r="N22" s="14"/>
      <c r="O22" s="12">
        <f t="shared" si="2"/>
        <v>0</v>
      </c>
      <c r="P22" s="12"/>
      <c r="Q22" s="12"/>
      <c r="R22" s="12">
        <v>75273</v>
      </c>
      <c r="S22" s="14">
        <v>2</v>
      </c>
      <c r="T22" s="12">
        <f t="shared" si="3"/>
        <v>150546</v>
      </c>
      <c r="U22" s="12"/>
      <c r="V22" s="12"/>
      <c r="W22" s="12">
        <v>76673</v>
      </c>
      <c r="X22" s="14">
        <v>1</v>
      </c>
      <c r="Y22" s="12">
        <f t="shared" si="4"/>
        <v>76673</v>
      </c>
      <c r="Z22" s="12"/>
      <c r="AA22" s="12"/>
      <c r="AB22" s="12">
        <v>78073</v>
      </c>
      <c r="AC22" s="14"/>
      <c r="AD22" s="12">
        <f t="shared" si="5"/>
        <v>0</v>
      </c>
      <c r="AE22" s="12"/>
      <c r="AF22" s="12"/>
      <c r="AG22" s="12">
        <v>80173</v>
      </c>
      <c r="AH22" s="14"/>
      <c r="AI22" s="12">
        <f t="shared" si="6"/>
        <v>0</v>
      </c>
    </row>
    <row r="23" spans="2:35" x14ac:dyDescent="0.35">
      <c r="B23" s="13">
        <v>16</v>
      </c>
      <c r="C23" s="12">
        <v>72473</v>
      </c>
      <c r="D23" s="14">
        <v>1</v>
      </c>
      <c r="E23" s="12">
        <f t="shared" si="0"/>
        <v>72473</v>
      </c>
      <c r="F23" s="12"/>
      <c r="G23" s="12"/>
      <c r="H23" s="12">
        <v>73873</v>
      </c>
      <c r="I23" s="14">
        <v>1</v>
      </c>
      <c r="J23" s="12">
        <f t="shared" si="1"/>
        <v>73873</v>
      </c>
      <c r="K23" s="12"/>
      <c r="L23" s="12"/>
      <c r="M23" s="12">
        <v>75273</v>
      </c>
      <c r="N23" s="14"/>
      <c r="O23" s="12">
        <f t="shared" si="2"/>
        <v>0</v>
      </c>
      <c r="P23" s="12"/>
      <c r="Q23" s="12"/>
      <c r="R23" s="12">
        <v>78073</v>
      </c>
      <c r="S23" s="14">
        <v>2</v>
      </c>
      <c r="T23" s="12">
        <f t="shared" si="3"/>
        <v>156146</v>
      </c>
      <c r="U23" s="12"/>
      <c r="V23" s="12"/>
      <c r="W23" s="12">
        <v>79473</v>
      </c>
      <c r="X23" s="14"/>
      <c r="Y23" s="12">
        <f t="shared" si="4"/>
        <v>0</v>
      </c>
      <c r="Z23" s="12"/>
      <c r="AA23" s="12"/>
      <c r="AB23" s="12">
        <v>80873</v>
      </c>
      <c r="AC23" s="14">
        <v>1</v>
      </c>
      <c r="AD23" s="12">
        <f t="shared" si="5"/>
        <v>80873</v>
      </c>
      <c r="AE23" s="12"/>
      <c r="AF23" s="12"/>
      <c r="AG23" s="12">
        <v>82973</v>
      </c>
      <c r="AH23" s="14">
        <v>2</v>
      </c>
      <c r="AI23" s="12">
        <f t="shared" si="6"/>
        <v>165946</v>
      </c>
    </row>
    <row r="24" spans="2:35" x14ac:dyDescent="0.35">
      <c r="B24" s="13">
        <v>17</v>
      </c>
      <c r="C24" s="12">
        <v>77473</v>
      </c>
      <c r="D24" s="14">
        <v>4</v>
      </c>
      <c r="E24" s="12">
        <f>SUM(C24*D24)</f>
        <v>309892</v>
      </c>
      <c r="F24" s="12"/>
      <c r="G24" s="12"/>
      <c r="H24" s="12">
        <v>78873</v>
      </c>
      <c r="I24" s="14">
        <v>1</v>
      </c>
      <c r="J24" s="12">
        <f>SUM(H24*I24)</f>
        <v>78873</v>
      </c>
      <c r="K24" s="12"/>
      <c r="L24" s="12"/>
      <c r="M24" s="12">
        <v>80273</v>
      </c>
      <c r="N24" s="14"/>
      <c r="O24" s="12">
        <f>SUM(M24*N24)</f>
        <v>0</v>
      </c>
      <c r="P24" s="12"/>
      <c r="Q24" s="12"/>
      <c r="R24" s="12">
        <v>83073</v>
      </c>
      <c r="S24" s="14">
        <v>4</v>
      </c>
      <c r="T24" s="12">
        <f>SUM(R24*S24)</f>
        <v>332292</v>
      </c>
      <c r="U24" s="12"/>
      <c r="V24" s="12"/>
      <c r="W24" s="12">
        <v>84473</v>
      </c>
      <c r="X24" s="14">
        <v>1</v>
      </c>
      <c r="Y24" s="12">
        <f>SUM(W24*X24)</f>
        <v>84473</v>
      </c>
      <c r="Z24" s="12"/>
      <c r="AA24" s="12"/>
      <c r="AB24" s="12">
        <v>85873</v>
      </c>
      <c r="AC24" s="14"/>
      <c r="AD24" s="12">
        <f>SUM(AB24*AC24)</f>
        <v>0</v>
      </c>
      <c r="AE24" s="12"/>
      <c r="AF24" s="12"/>
      <c r="AG24" s="12">
        <v>87973</v>
      </c>
      <c r="AH24" s="14">
        <v>1</v>
      </c>
      <c r="AI24" s="12">
        <f>SUM(AG24*AH24)</f>
        <v>87973</v>
      </c>
    </row>
    <row r="25" spans="2:35" x14ac:dyDescent="0.35">
      <c r="B25" s="13">
        <v>18</v>
      </c>
      <c r="C25" s="12">
        <v>84173</v>
      </c>
      <c r="D25" s="14">
        <v>22</v>
      </c>
      <c r="E25" s="12">
        <f t="shared" si="0"/>
        <v>1851806</v>
      </c>
      <c r="F25" s="12"/>
      <c r="G25" s="12"/>
      <c r="H25" s="12">
        <v>85573</v>
      </c>
      <c r="I25" s="14">
        <v>1</v>
      </c>
      <c r="J25" s="12">
        <f t="shared" si="1"/>
        <v>85573</v>
      </c>
      <c r="K25" s="12"/>
      <c r="L25" s="12"/>
      <c r="M25" s="12">
        <v>86973</v>
      </c>
      <c r="N25" s="14">
        <v>3</v>
      </c>
      <c r="O25" s="12">
        <f t="shared" si="2"/>
        <v>260919</v>
      </c>
      <c r="P25" s="12"/>
      <c r="Q25" s="12"/>
      <c r="R25" s="12">
        <v>89773</v>
      </c>
      <c r="S25" s="14">
        <v>25</v>
      </c>
      <c r="T25" s="12">
        <f t="shared" si="3"/>
        <v>2244325</v>
      </c>
      <c r="U25" s="12"/>
      <c r="V25" s="12"/>
      <c r="W25" s="12">
        <v>91173</v>
      </c>
      <c r="X25" s="14">
        <v>9</v>
      </c>
      <c r="Y25" s="12">
        <f t="shared" si="4"/>
        <v>820557</v>
      </c>
      <c r="Z25" s="12"/>
      <c r="AA25" s="12"/>
      <c r="AB25" s="12">
        <v>92573</v>
      </c>
      <c r="AC25" s="14">
        <v>8</v>
      </c>
      <c r="AD25" s="12">
        <f t="shared" si="5"/>
        <v>740584</v>
      </c>
      <c r="AE25" s="12"/>
      <c r="AF25" s="12"/>
      <c r="AG25" s="12">
        <v>94673</v>
      </c>
      <c r="AH25" s="14">
        <v>3</v>
      </c>
      <c r="AI25" s="12">
        <f t="shared" si="6"/>
        <v>284019</v>
      </c>
    </row>
    <row r="26" spans="2:35" x14ac:dyDescent="0.35">
      <c r="D26" s="15">
        <f>SUM(D8:D25)</f>
        <v>69.3</v>
      </c>
      <c r="E26" s="15">
        <f t="shared" ref="E26:Q26" si="7">SUM(E8:E25)</f>
        <v>4549677</v>
      </c>
      <c r="F26" s="15">
        <f t="shared" si="7"/>
        <v>0</v>
      </c>
      <c r="G26" s="15">
        <f t="shared" si="7"/>
        <v>0</v>
      </c>
      <c r="H26" s="15"/>
      <c r="I26" s="15">
        <f t="shared" si="7"/>
        <v>12</v>
      </c>
      <c r="J26" s="15">
        <f t="shared" si="7"/>
        <v>748928</v>
      </c>
      <c r="K26" s="15">
        <f t="shared" si="7"/>
        <v>0</v>
      </c>
      <c r="L26" s="15">
        <f t="shared" si="7"/>
        <v>0</v>
      </c>
      <c r="M26" s="15"/>
      <c r="N26" s="15">
        <f t="shared" si="7"/>
        <v>8</v>
      </c>
      <c r="O26" s="15">
        <f t="shared" si="7"/>
        <v>580251</v>
      </c>
      <c r="P26" s="15">
        <f t="shared" si="7"/>
        <v>0</v>
      </c>
      <c r="Q26" s="15">
        <f t="shared" si="7"/>
        <v>0</v>
      </c>
      <c r="R26" s="15"/>
      <c r="S26" s="15">
        <f>SUM(S8:S25)</f>
        <v>67.642799999999994</v>
      </c>
      <c r="T26" s="15">
        <f>SUM(T8:T25)</f>
        <v>5021294.4720000001</v>
      </c>
      <c r="U26" s="15">
        <f>SUM(U8:U25)</f>
        <v>0</v>
      </c>
      <c r="V26" s="15">
        <f>SUM(V8:V25)</f>
        <v>0</v>
      </c>
      <c r="W26" s="15"/>
      <c r="X26" s="15">
        <f>SUM(X8:X25)</f>
        <v>19</v>
      </c>
      <c r="Y26" s="15">
        <f>SUM(Y8:Y25)</f>
        <v>1509938</v>
      </c>
      <c r="Z26" s="15">
        <f>SUM(Z8:Z25)</f>
        <v>0</v>
      </c>
      <c r="AA26" s="15">
        <f>SUM(AA8:AA25)</f>
        <v>0</v>
      </c>
      <c r="AB26" s="15"/>
      <c r="AC26" s="15">
        <f>SUM(AC8:AC25)</f>
        <v>16</v>
      </c>
      <c r="AD26" s="15">
        <f>SUM(AD8:AD25)</f>
        <v>1258770</v>
      </c>
      <c r="AE26" s="15">
        <f>SUM(AE8:AE25)</f>
        <v>0</v>
      </c>
      <c r="AF26" s="15">
        <f>SUM(AF8:AF25)</f>
        <v>0</v>
      </c>
      <c r="AG26" s="15"/>
      <c r="AH26" s="15">
        <f>SUM(AH8:AH25)</f>
        <v>8</v>
      </c>
      <c r="AI26" s="15">
        <f>SUM(AI8:AI25)</f>
        <v>672151</v>
      </c>
    </row>
    <row r="27" spans="2:35" x14ac:dyDescent="0.35">
      <c r="B27" t="s">
        <v>15</v>
      </c>
      <c r="C27" s="15">
        <f>SUM(D26+I26+N26+S26+X26+AC26+AH26)</f>
        <v>199.94279999999998</v>
      </c>
    </row>
    <row r="28" spans="2:35" x14ac:dyDescent="0.35">
      <c r="B28" t="s">
        <v>14</v>
      </c>
      <c r="C28" s="15">
        <f>SUM(E26+J26+O26+T26+Y26+AD26+AI26)</f>
        <v>14341009.471999999</v>
      </c>
    </row>
    <row r="30" spans="2:35" x14ac:dyDescent="0.35">
      <c r="B30" s="1" t="s">
        <v>12</v>
      </c>
      <c r="C30" s="2"/>
      <c r="D30" s="2"/>
      <c r="E30" s="2"/>
      <c r="F30" s="2"/>
      <c r="G30" s="2"/>
      <c r="H30" s="2"/>
      <c r="I30" s="2"/>
    </row>
    <row r="31" spans="2:35" x14ac:dyDescent="0.35">
      <c r="B31" s="3" t="s">
        <v>13</v>
      </c>
      <c r="C31" s="4"/>
      <c r="D31" s="2"/>
      <c r="E31" s="2"/>
      <c r="F31" s="2"/>
      <c r="G31" s="2"/>
      <c r="H31" s="2"/>
      <c r="I31" s="2"/>
    </row>
    <row r="32" spans="2:35" x14ac:dyDescent="0.35">
      <c r="B32" s="5" t="s">
        <v>11</v>
      </c>
      <c r="C32" s="6"/>
      <c r="D32" s="6"/>
      <c r="E32" s="6"/>
      <c r="F32" s="6"/>
      <c r="G32" s="6"/>
      <c r="H32" s="6"/>
      <c r="I32" s="6"/>
    </row>
    <row r="33" spans="2:37" x14ac:dyDescent="0.35">
      <c r="B33" s="7" t="s">
        <v>2</v>
      </c>
      <c r="C33" s="8"/>
      <c r="D33" s="8"/>
      <c r="E33" s="6"/>
      <c r="F33" s="6"/>
      <c r="G33" s="6"/>
      <c r="H33" s="6"/>
      <c r="I33" s="6"/>
    </row>
    <row r="34" spans="2:37" x14ac:dyDescent="0.35">
      <c r="B34" s="9" t="s">
        <v>3</v>
      </c>
      <c r="C34" s="9" t="s">
        <v>4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5</v>
      </c>
      <c r="I34" s="9" t="s">
        <v>16</v>
      </c>
      <c r="J34" s="9" t="s">
        <v>17</v>
      </c>
      <c r="K34" s="9" t="s">
        <v>18</v>
      </c>
      <c r="L34" s="9" t="s">
        <v>19</v>
      </c>
      <c r="M34" s="9" t="s">
        <v>6</v>
      </c>
      <c r="N34" s="9" t="s">
        <v>16</v>
      </c>
      <c r="O34" s="9" t="s">
        <v>17</v>
      </c>
      <c r="P34" s="9" t="s">
        <v>18</v>
      </c>
      <c r="Q34" s="9" t="s">
        <v>19</v>
      </c>
      <c r="R34" s="9" t="s">
        <v>7</v>
      </c>
      <c r="S34" s="9" t="s">
        <v>16</v>
      </c>
      <c r="T34" s="9" t="s">
        <v>17</v>
      </c>
      <c r="U34" s="9" t="s">
        <v>18</v>
      </c>
      <c r="V34" s="9" t="s">
        <v>19</v>
      </c>
      <c r="W34" s="9" t="s">
        <v>8</v>
      </c>
      <c r="X34" s="9" t="s">
        <v>16</v>
      </c>
      <c r="Y34" s="9" t="s">
        <v>17</v>
      </c>
      <c r="Z34" s="9" t="s">
        <v>18</v>
      </c>
      <c r="AA34" s="9" t="s">
        <v>19</v>
      </c>
      <c r="AB34" s="9" t="s">
        <v>9</v>
      </c>
      <c r="AC34" s="9" t="s">
        <v>16</v>
      </c>
      <c r="AD34" s="9" t="s">
        <v>17</v>
      </c>
      <c r="AE34" s="9" t="s">
        <v>18</v>
      </c>
      <c r="AF34" s="9" t="s">
        <v>19</v>
      </c>
      <c r="AG34" s="9" t="s">
        <v>10</v>
      </c>
      <c r="AH34" s="9" t="s">
        <v>16</v>
      </c>
      <c r="AI34" s="9" t="s">
        <v>17</v>
      </c>
      <c r="AJ34" s="9" t="s">
        <v>18</v>
      </c>
      <c r="AK34" s="9" t="s">
        <v>19</v>
      </c>
    </row>
    <row r="35" spans="2:37" x14ac:dyDescent="0.35">
      <c r="B35" s="10">
        <v>0</v>
      </c>
      <c r="C35" s="11">
        <v>0</v>
      </c>
      <c r="D35" s="11"/>
      <c r="E35" s="11"/>
      <c r="F35" s="11"/>
      <c r="G35" s="11"/>
      <c r="H35" s="11">
        <v>0</v>
      </c>
      <c r="I35" s="11"/>
      <c r="J35" s="11"/>
      <c r="K35" s="11"/>
      <c r="L35" s="11"/>
      <c r="M35" s="11">
        <v>0</v>
      </c>
      <c r="N35" s="11"/>
      <c r="O35" s="11"/>
      <c r="P35" s="11"/>
      <c r="Q35" s="11"/>
      <c r="R35" s="11">
        <v>0</v>
      </c>
      <c r="S35" s="11"/>
      <c r="T35" s="11"/>
      <c r="U35" s="11"/>
      <c r="V35" s="11"/>
      <c r="W35" s="11">
        <v>0</v>
      </c>
      <c r="X35" s="11"/>
      <c r="Y35" s="11"/>
      <c r="Z35" s="11"/>
      <c r="AA35" s="11"/>
      <c r="AB35" s="11">
        <v>0</v>
      </c>
      <c r="AC35" s="11"/>
      <c r="AD35" s="11"/>
      <c r="AE35" s="11"/>
      <c r="AF35" s="11"/>
      <c r="AG35" s="11">
        <v>0</v>
      </c>
    </row>
    <row r="36" spans="2:37" x14ac:dyDescent="0.35">
      <c r="B36" s="9">
        <v>1</v>
      </c>
      <c r="C36" s="12">
        <v>50696</v>
      </c>
      <c r="D36" s="14"/>
      <c r="E36" s="12">
        <f>SUM(C36*D36)</f>
        <v>0</v>
      </c>
      <c r="F36" s="12"/>
      <c r="G36" s="12"/>
      <c r="H36" s="12">
        <v>52096</v>
      </c>
      <c r="I36" s="14"/>
      <c r="J36" s="12">
        <f>SUM(H36*I36)</f>
        <v>0</v>
      </c>
      <c r="K36" s="12"/>
      <c r="L36" s="12"/>
      <c r="M36" s="12">
        <v>53496</v>
      </c>
      <c r="N36" s="14"/>
      <c r="O36" s="12">
        <f>SUM(M36*N36)</f>
        <v>0</v>
      </c>
      <c r="P36" s="12"/>
      <c r="Q36" s="12"/>
      <c r="R36" s="12">
        <v>56296</v>
      </c>
      <c r="S36" s="14"/>
      <c r="T36" s="12">
        <f>SUM(R36*S36)</f>
        <v>0</v>
      </c>
      <c r="U36" s="12"/>
      <c r="V36" s="12"/>
      <c r="W36" s="12">
        <v>57696</v>
      </c>
      <c r="X36" s="14"/>
      <c r="Y36" s="12">
        <f>SUM(W36*X36)</f>
        <v>0</v>
      </c>
      <c r="Z36" s="12"/>
      <c r="AA36" s="12"/>
      <c r="AB36" s="12">
        <v>59096</v>
      </c>
      <c r="AC36" s="14"/>
      <c r="AD36" s="12">
        <f>SUM(AB36*AC36)</f>
        <v>0</v>
      </c>
      <c r="AE36" s="12"/>
      <c r="AF36" s="12"/>
      <c r="AG36" s="12">
        <v>61196</v>
      </c>
      <c r="AH36" s="14"/>
      <c r="AI36" s="12">
        <f>SUM(AG36*AH36)</f>
        <v>0</v>
      </c>
    </row>
    <row r="37" spans="2:37" x14ac:dyDescent="0.35">
      <c r="B37" s="9">
        <v>2</v>
      </c>
      <c r="C37" s="12">
        <v>51196</v>
      </c>
      <c r="D37" s="14">
        <v>7</v>
      </c>
      <c r="E37" s="12">
        <f t="shared" ref="E37:E51" si="8">SUM(C37*D37)</f>
        <v>358372</v>
      </c>
      <c r="F37" s="16">
        <f>SUM(C37/C8)-1</f>
        <v>2.310151878497213E-2</v>
      </c>
      <c r="G37" s="12">
        <f>SUM(C37-C8)</f>
        <v>1156</v>
      </c>
      <c r="H37" s="12">
        <v>52596</v>
      </c>
      <c r="I37" s="14"/>
      <c r="J37" s="12">
        <f t="shared" ref="J37:J51" si="9">SUM(H37*I37)</f>
        <v>0</v>
      </c>
      <c r="K37" s="16">
        <f>SUM(H37/H8)-1</f>
        <v>2.2472783825816522E-2</v>
      </c>
      <c r="L37" s="12">
        <f>SUM(H37-H8)</f>
        <v>1156</v>
      </c>
      <c r="M37" s="12">
        <v>53996</v>
      </c>
      <c r="N37" s="14"/>
      <c r="O37" s="12">
        <f t="shared" ref="O37:O51" si="10">SUM(M37*N37)</f>
        <v>0</v>
      </c>
      <c r="P37" s="16">
        <f>SUM(M37/M8)-1</f>
        <v>2.1877365632096968E-2</v>
      </c>
      <c r="Q37" s="12">
        <f>SUM(M37-M8)</f>
        <v>1156</v>
      </c>
      <c r="R37" s="12">
        <v>56796</v>
      </c>
      <c r="S37" s="14">
        <v>5</v>
      </c>
      <c r="T37" s="12">
        <f t="shared" ref="T37:T51" si="11">SUM(R37*S37)</f>
        <v>283980</v>
      </c>
      <c r="U37" s="16">
        <f>SUM(R37/R8)-1</f>
        <v>2.077641984184031E-2</v>
      </c>
      <c r="V37" s="12">
        <f>SUM(R37-R8)</f>
        <v>1156</v>
      </c>
      <c r="W37" s="12">
        <v>58196</v>
      </c>
      <c r="X37" s="14">
        <v>1</v>
      </c>
      <c r="Y37" s="12">
        <f t="shared" ref="Y37:Y51" si="12">SUM(W37*X37)</f>
        <v>58196</v>
      </c>
      <c r="Z37" s="16">
        <f>SUM(W37/W8)-1</f>
        <v>2.026647966339401E-2</v>
      </c>
      <c r="AA37" s="12">
        <f>SUM(W37-W8)</f>
        <v>1156</v>
      </c>
      <c r="AB37" s="12">
        <v>59596</v>
      </c>
      <c r="AC37" s="14">
        <v>1</v>
      </c>
      <c r="AD37" s="12">
        <f t="shared" ref="AD37:AD51" si="13">SUM(AB37*AC37)</f>
        <v>59596</v>
      </c>
      <c r="AE37" s="16">
        <f>SUM(AB37/AB8)-1</f>
        <v>1.9780971937029435E-2</v>
      </c>
      <c r="AF37" s="12">
        <f>SUM(AB37-AB8)</f>
        <v>1156</v>
      </c>
      <c r="AG37" s="12">
        <v>61696</v>
      </c>
      <c r="AH37" s="14"/>
      <c r="AI37" s="12">
        <f t="shared" ref="AI37:AI51" si="14">SUM(AG37*AH37)</f>
        <v>0</v>
      </c>
      <c r="AJ37" s="16">
        <f>SUM(AG37/AG8)-1</f>
        <v>1.9094813346547834E-2</v>
      </c>
      <c r="AK37" s="12">
        <f>SUM(AG37-AG8)</f>
        <v>1156</v>
      </c>
    </row>
    <row r="38" spans="2:37" x14ac:dyDescent="0.35">
      <c r="B38" s="9">
        <v>3</v>
      </c>
      <c r="C38" s="12">
        <v>51696</v>
      </c>
      <c r="D38" s="14">
        <v>6.8</v>
      </c>
      <c r="E38" s="12">
        <f t="shared" si="8"/>
        <v>351532.79999999999</v>
      </c>
      <c r="F38" s="16">
        <f t="shared" ref="F38:F53" si="15">SUM(C38/C9)-1</f>
        <v>2.287297190344284E-2</v>
      </c>
      <c r="G38" s="12">
        <f t="shared" ref="G38:G53" si="16">SUM(C38-C9)</f>
        <v>1156</v>
      </c>
      <c r="H38" s="12">
        <v>53096</v>
      </c>
      <c r="I38" s="14">
        <v>1</v>
      </c>
      <c r="J38" s="12">
        <f t="shared" si="9"/>
        <v>53096</v>
      </c>
      <c r="K38" s="16">
        <f t="shared" ref="K38:K53" si="17">SUM(H38/H9)-1</f>
        <v>2.2256449749711305E-2</v>
      </c>
      <c r="L38" s="12">
        <f t="shared" ref="L38:L53" si="18">SUM(H38-H9)</f>
        <v>1156</v>
      </c>
      <c r="M38" s="12">
        <v>54496</v>
      </c>
      <c r="N38" s="14"/>
      <c r="O38" s="12">
        <f t="shared" si="10"/>
        <v>0</v>
      </c>
      <c r="P38" s="16">
        <f t="shared" ref="P38:P53" si="19">SUM(M38/M9)-1</f>
        <v>2.1672290963629548E-2</v>
      </c>
      <c r="Q38" s="12">
        <f t="shared" ref="Q38:Q53" si="20">SUM(M38-M9)</f>
        <v>1156</v>
      </c>
      <c r="R38" s="12">
        <v>57296</v>
      </c>
      <c r="S38" s="14">
        <v>1</v>
      </c>
      <c r="T38" s="12">
        <f t="shared" si="11"/>
        <v>57296</v>
      </c>
      <c r="U38" s="16">
        <f t="shared" ref="U38:U53" si="21">SUM(R38/R9)-1</f>
        <v>2.0591378696116935E-2</v>
      </c>
      <c r="V38" s="12">
        <f t="shared" ref="V38:V53" si="22">SUM(R38-R9)</f>
        <v>1156</v>
      </c>
      <c r="W38" s="12">
        <v>58696</v>
      </c>
      <c r="X38" s="14"/>
      <c r="Y38" s="12">
        <f t="shared" si="12"/>
        <v>0</v>
      </c>
      <c r="Z38" s="16">
        <f t="shared" ref="Z38:Z53" si="23">SUM(W38/W9)-1</f>
        <v>2.0090371915189476E-2</v>
      </c>
      <c r="AA38" s="12">
        <f t="shared" ref="AA38:AA53" si="24">SUM(W38-W9)</f>
        <v>1156</v>
      </c>
      <c r="AB38" s="12">
        <v>60096</v>
      </c>
      <c r="AC38" s="14">
        <v>1</v>
      </c>
      <c r="AD38" s="12">
        <f t="shared" si="13"/>
        <v>60096</v>
      </c>
      <c r="AE38" s="16">
        <f t="shared" ref="AE38:AE53" si="25">SUM(AB38/AB9)-1</f>
        <v>1.9613165931455789E-2</v>
      </c>
      <c r="AF38" s="12">
        <f t="shared" ref="AF38:AF53" si="26">SUM(AB38-AB9)</f>
        <v>1156</v>
      </c>
      <c r="AG38" s="12">
        <v>62196</v>
      </c>
      <c r="AH38" s="14">
        <v>1</v>
      </c>
      <c r="AI38" s="12">
        <f t="shared" si="14"/>
        <v>62196</v>
      </c>
      <c r="AJ38" s="16">
        <f t="shared" ref="AJ38:AJ53" si="27">SUM(AG38/AG9)-1</f>
        <v>1.8938401048492759E-2</v>
      </c>
      <c r="AK38" s="12">
        <f t="shared" ref="AK38:AK53" si="28">SUM(AG38-AG9)</f>
        <v>1156</v>
      </c>
    </row>
    <row r="39" spans="2:37" x14ac:dyDescent="0.35">
      <c r="B39" s="9">
        <v>4</v>
      </c>
      <c r="C39" s="12">
        <v>52446</v>
      </c>
      <c r="D39" s="14">
        <v>8.5</v>
      </c>
      <c r="E39" s="12">
        <f t="shared" si="8"/>
        <v>445791</v>
      </c>
      <c r="F39" s="16">
        <f t="shared" si="15"/>
        <v>2.7547021943573613E-2</v>
      </c>
      <c r="G39" s="12">
        <f t="shared" si="16"/>
        <v>1406</v>
      </c>
      <c r="H39" s="12">
        <v>53846</v>
      </c>
      <c r="I39" s="14">
        <v>3</v>
      </c>
      <c r="J39" s="12">
        <f t="shared" si="9"/>
        <v>161538</v>
      </c>
      <c r="K39" s="16">
        <f t="shared" si="17"/>
        <v>2.6811594202898581E-2</v>
      </c>
      <c r="L39" s="12">
        <f t="shared" si="18"/>
        <v>1406</v>
      </c>
      <c r="M39" s="12">
        <v>55246</v>
      </c>
      <c r="N39" s="14">
        <v>1</v>
      </c>
      <c r="O39" s="12">
        <f t="shared" si="10"/>
        <v>55246</v>
      </c>
      <c r="P39" s="16">
        <f t="shared" si="19"/>
        <v>2.6114413075779996E-2</v>
      </c>
      <c r="Q39" s="12">
        <f t="shared" si="20"/>
        <v>1406</v>
      </c>
      <c r="R39" s="12">
        <v>58046</v>
      </c>
      <c r="S39" s="14">
        <v>2</v>
      </c>
      <c r="T39" s="12">
        <f t="shared" si="11"/>
        <v>116092</v>
      </c>
      <c r="U39" s="16">
        <f t="shared" si="21"/>
        <v>2.4823446327683518E-2</v>
      </c>
      <c r="V39" s="12">
        <f t="shared" si="22"/>
        <v>1406</v>
      </c>
      <c r="W39" s="12">
        <v>59446</v>
      </c>
      <c r="X39" s="14"/>
      <c r="Y39" s="12">
        <f t="shared" si="12"/>
        <v>0</v>
      </c>
      <c r="Z39" s="16">
        <f t="shared" si="23"/>
        <v>2.4224672639558964E-2</v>
      </c>
      <c r="AA39" s="12">
        <f t="shared" si="24"/>
        <v>1406</v>
      </c>
      <c r="AB39" s="12">
        <v>60846</v>
      </c>
      <c r="AC39" s="14"/>
      <c r="AD39" s="12">
        <f t="shared" si="13"/>
        <v>0</v>
      </c>
      <c r="AE39" s="16">
        <f t="shared" si="25"/>
        <v>2.3654104979811574E-2</v>
      </c>
      <c r="AF39" s="12">
        <f t="shared" si="26"/>
        <v>1406</v>
      </c>
      <c r="AG39" s="12">
        <v>62946</v>
      </c>
      <c r="AH39" s="14"/>
      <c r="AI39" s="12">
        <f t="shared" si="14"/>
        <v>0</v>
      </c>
      <c r="AJ39" s="16">
        <f t="shared" si="27"/>
        <v>2.2846928826779411E-2</v>
      </c>
      <c r="AK39" s="12">
        <f t="shared" si="28"/>
        <v>1406</v>
      </c>
    </row>
    <row r="40" spans="2:37" x14ac:dyDescent="0.35">
      <c r="B40" s="9">
        <v>5</v>
      </c>
      <c r="C40" s="12">
        <v>53196</v>
      </c>
      <c r="D40" s="14">
        <v>2</v>
      </c>
      <c r="E40" s="12">
        <f t="shared" si="8"/>
        <v>106392</v>
      </c>
      <c r="F40" s="16">
        <f t="shared" si="15"/>
        <v>2.7148098088433992E-2</v>
      </c>
      <c r="G40" s="12">
        <f t="shared" si="16"/>
        <v>1406</v>
      </c>
      <c r="H40" s="12">
        <v>54596</v>
      </c>
      <c r="I40" s="14"/>
      <c r="J40" s="12">
        <f t="shared" si="9"/>
        <v>0</v>
      </c>
      <c r="K40" s="16">
        <f t="shared" si="17"/>
        <v>2.6433540139123801E-2</v>
      </c>
      <c r="L40" s="12">
        <f t="shared" si="18"/>
        <v>1406</v>
      </c>
      <c r="M40" s="12">
        <v>55996</v>
      </c>
      <c r="N40" s="14"/>
      <c r="O40" s="12">
        <f t="shared" si="10"/>
        <v>0</v>
      </c>
      <c r="P40" s="16">
        <f t="shared" si="19"/>
        <v>2.5755632899798542E-2</v>
      </c>
      <c r="Q40" s="12">
        <f t="shared" si="20"/>
        <v>1406</v>
      </c>
      <c r="R40" s="12">
        <v>58796</v>
      </c>
      <c r="S40" s="14">
        <v>3</v>
      </c>
      <c r="T40" s="12">
        <f t="shared" si="11"/>
        <v>176388</v>
      </c>
      <c r="U40" s="16">
        <f t="shared" si="21"/>
        <v>2.4499041644885811E-2</v>
      </c>
      <c r="V40" s="12">
        <f t="shared" si="22"/>
        <v>1406</v>
      </c>
      <c r="W40" s="12">
        <v>60196</v>
      </c>
      <c r="X40" s="14"/>
      <c r="Y40" s="12">
        <f t="shared" si="12"/>
        <v>0</v>
      </c>
      <c r="Z40" s="16">
        <f t="shared" si="23"/>
        <v>2.391563191018875E-2</v>
      </c>
      <c r="AA40" s="12">
        <f t="shared" si="24"/>
        <v>1406</v>
      </c>
      <c r="AB40" s="12">
        <v>61596</v>
      </c>
      <c r="AC40" s="14">
        <v>2</v>
      </c>
      <c r="AD40" s="12">
        <f t="shared" si="13"/>
        <v>123192</v>
      </c>
      <c r="AE40" s="16">
        <f t="shared" si="25"/>
        <v>2.3359362020269225E-2</v>
      </c>
      <c r="AF40" s="12">
        <f t="shared" si="26"/>
        <v>1406</v>
      </c>
      <c r="AG40" s="12">
        <v>63696</v>
      </c>
      <c r="AH40" s="14"/>
      <c r="AI40" s="12">
        <f t="shared" si="14"/>
        <v>0</v>
      </c>
      <c r="AJ40" s="16">
        <f t="shared" si="27"/>
        <v>2.2571841387060587E-2</v>
      </c>
      <c r="AK40" s="12">
        <f t="shared" si="28"/>
        <v>1406</v>
      </c>
    </row>
    <row r="41" spans="2:37" x14ac:dyDescent="0.35">
      <c r="B41" s="9">
        <v>6</v>
      </c>
      <c r="C41" s="12">
        <v>54296</v>
      </c>
      <c r="D41" s="14">
        <v>2</v>
      </c>
      <c r="E41" s="12">
        <f t="shared" si="8"/>
        <v>108592</v>
      </c>
      <c r="F41" s="16">
        <f t="shared" si="15"/>
        <v>3.3422154548915062E-2</v>
      </c>
      <c r="G41" s="12">
        <f t="shared" si="16"/>
        <v>1756</v>
      </c>
      <c r="H41" s="12">
        <v>55696</v>
      </c>
      <c r="I41" s="14">
        <v>1</v>
      </c>
      <c r="J41" s="12">
        <f t="shared" si="9"/>
        <v>55696</v>
      </c>
      <c r="K41" s="16">
        <f t="shared" si="17"/>
        <v>3.2554690396737085E-2</v>
      </c>
      <c r="L41" s="12">
        <f t="shared" si="18"/>
        <v>1756</v>
      </c>
      <c r="M41" s="12">
        <v>57096</v>
      </c>
      <c r="N41" s="14"/>
      <c r="O41" s="12">
        <f t="shared" si="10"/>
        <v>0</v>
      </c>
      <c r="P41" s="16">
        <f t="shared" si="19"/>
        <v>3.1731116732923725E-2</v>
      </c>
      <c r="Q41" s="12">
        <f t="shared" si="20"/>
        <v>1756</v>
      </c>
      <c r="R41" s="12">
        <v>59896</v>
      </c>
      <c r="S41" s="14">
        <v>3</v>
      </c>
      <c r="T41" s="12">
        <f t="shared" si="11"/>
        <v>179688</v>
      </c>
      <c r="U41" s="16">
        <f t="shared" si="21"/>
        <v>3.0202958376333022E-2</v>
      </c>
      <c r="V41" s="12">
        <f t="shared" si="22"/>
        <v>1756</v>
      </c>
      <c r="W41" s="12">
        <v>61296</v>
      </c>
      <c r="X41" s="14"/>
      <c r="Y41" s="12">
        <f t="shared" si="12"/>
        <v>0</v>
      </c>
      <c r="Z41" s="16">
        <f t="shared" si="23"/>
        <v>2.9492777964393646E-2</v>
      </c>
      <c r="AA41" s="12">
        <f t="shared" si="24"/>
        <v>1756</v>
      </c>
      <c r="AB41" s="12">
        <v>62696</v>
      </c>
      <c r="AC41" s="14"/>
      <c r="AD41" s="12">
        <f t="shared" si="13"/>
        <v>0</v>
      </c>
      <c r="AE41" s="16">
        <f t="shared" si="25"/>
        <v>2.8815228093206358E-2</v>
      </c>
      <c r="AF41" s="12">
        <f t="shared" si="26"/>
        <v>1756</v>
      </c>
      <c r="AG41" s="12">
        <v>64796</v>
      </c>
      <c r="AH41" s="14"/>
      <c r="AI41" s="12">
        <f t="shared" si="14"/>
        <v>0</v>
      </c>
      <c r="AJ41" s="16">
        <f t="shared" si="27"/>
        <v>2.7855329949238561E-2</v>
      </c>
      <c r="AK41" s="12">
        <f t="shared" si="28"/>
        <v>1756</v>
      </c>
    </row>
    <row r="42" spans="2:37" x14ac:dyDescent="0.35">
      <c r="B42" s="9">
        <v>7</v>
      </c>
      <c r="C42" s="12">
        <v>55596</v>
      </c>
      <c r="D42" s="14">
        <v>3</v>
      </c>
      <c r="E42" s="12">
        <f t="shared" si="8"/>
        <v>166788</v>
      </c>
      <c r="F42" s="16">
        <f t="shared" si="15"/>
        <v>3.6465324384787445E-2</v>
      </c>
      <c r="G42" s="12">
        <f t="shared" si="16"/>
        <v>1956</v>
      </c>
      <c r="H42" s="12">
        <v>56996</v>
      </c>
      <c r="I42" s="14">
        <v>1</v>
      </c>
      <c r="J42" s="12">
        <f t="shared" si="9"/>
        <v>56996</v>
      </c>
      <c r="K42" s="16">
        <f t="shared" si="17"/>
        <v>3.5537790697674376E-2</v>
      </c>
      <c r="L42" s="12">
        <f t="shared" si="18"/>
        <v>1956</v>
      </c>
      <c r="M42" s="12">
        <v>58396</v>
      </c>
      <c r="N42" s="14"/>
      <c r="O42" s="12">
        <f t="shared" si="10"/>
        <v>0</v>
      </c>
      <c r="P42" s="16">
        <f t="shared" si="19"/>
        <v>3.4656272147413292E-2</v>
      </c>
      <c r="Q42" s="12">
        <f t="shared" si="20"/>
        <v>1956</v>
      </c>
      <c r="R42" s="12">
        <v>61196</v>
      </c>
      <c r="S42" s="14">
        <v>4.6428000000000003</v>
      </c>
      <c r="T42" s="12">
        <f t="shared" si="11"/>
        <v>284120.78880000004</v>
      </c>
      <c r="U42" s="16">
        <f t="shared" si="21"/>
        <v>3.3018230925050629E-2</v>
      </c>
      <c r="V42" s="12">
        <f t="shared" si="22"/>
        <v>1956</v>
      </c>
      <c r="W42" s="12">
        <v>62596</v>
      </c>
      <c r="X42" s="14">
        <v>1</v>
      </c>
      <c r="Y42" s="12">
        <f t="shared" si="12"/>
        <v>62596</v>
      </c>
      <c r="Z42" s="16">
        <f t="shared" si="23"/>
        <v>3.2255936675461783E-2</v>
      </c>
      <c r="AA42" s="12">
        <f t="shared" si="24"/>
        <v>1956</v>
      </c>
      <c r="AB42" s="12">
        <v>63996</v>
      </c>
      <c r="AC42" s="14">
        <v>2</v>
      </c>
      <c r="AD42" s="12">
        <f t="shared" si="13"/>
        <v>127992</v>
      </c>
      <c r="AE42" s="16">
        <f t="shared" si="25"/>
        <v>3.1528046421663403E-2</v>
      </c>
      <c r="AF42" s="12">
        <f t="shared" si="26"/>
        <v>1956</v>
      </c>
      <c r="AG42" s="12">
        <v>66096</v>
      </c>
      <c r="AH42" s="14"/>
      <c r="AI42" s="12">
        <f t="shared" si="14"/>
        <v>0</v>
      </c>
      <c r="AJ42" s="16">
        <f t="shared" si="27"/>
        <v>3.0495790458372252E-2</v>
      </c>
      <c r="AK42" s="12">
        <f t="shared" si="28"/>
        <v>1956</v>
      </c>
    </row>
    <row r="43" spans="2:37" x14ac:dyDescent="0.35">
      <c r="B43" s="9">
        <v>8</v>
      </c>
      <c r="C43" s="12">
        <v>56896</v>
      </c>
      <c r="D43" s="14">
        <v>3</v>
      </c>
      <c r="E43" s="12">
        <f t="shared" si="8"/>
        <v>170688</v>
      </c>
      <c r="F43" s="16">
        <f t="shared" si="15"/>
        <v>3.5602475427739311E-2</v>
      </c>
      <c r="G43" s="12">
        <f t="shared" si="16"/>
        <v>1956</v>
      </c>
      <c r="H43" s="12">
        <v>58296</v>
      </c>
      <c r="I43" s="14"/>
      <c r="J43" s="12">
        <f t="shared" si="9"/>
        <v>0</v>
      </c>
      <c r="K43" s="16">
        <f t="shared" si="17"/>
        <v>3.4717784877529301E-2</v>
      </c>
      <c r="L43" s="12">
        <f t="shared" si="18"/>
        <v>1956</v>
      </c>
      <c r="M43" s="12">
        <v>59696</v>
      </c>
      <c r="N43" s="14"/>
      <c r="O43" s="12">
        <f t="shared" si="10"/>
        <v>0</v>
      </c>
      <c r="P43" s="16">
        <f t="shared" si="19"/>
        <v>3.3875995843436035E-2</v>
      </c>
      <c r="Q43" s="12">
        <f t="shared" si="20"/>
        <v>1956</v>
      </c>
      <c r="R43" s="12">
        <v>62496</v>
      </c>
      <c r="S43" s="14">
        <v>2</v>
      </c>
      <c r="T43" s="12">
        <f t="shared" si="11"/>
        <v>124992</v>
      </c>
      <c r="U43" s="16">
        <f t="shared" si="21"/>
        <v>3.2309217046580851E-2</v>
      </c>
      <c r="V43" s="12">
        <f t="shared" si="22"/>
        <v>1956</v>
      </c>
      <c r="W43" s="12">
        <v>63896</v>
      </c>
      <c r="X43" s="14">
        <v>1</v>
      </c>
      <c r="Y43" s="12">
        <f t="shared" si="12"/>
        <v>63896</v>
      </c>
      <c r="Z43" s="16">
        <f t="shared" si="23"/>
        <v>3.1578947368421151E-2</v>
      </c>
      <c r="AA43" s="12">
        <f t="shared" si="24"/>
        <v>1956</v>
      </c>
      <c r="AB43" s="12">
        <v>65296</v>
      </c>
      <c r="AC43" s="14"/>
      <c r="AD43" s="12">
        <f t="shared" si="13"/>
        <v>0</v>
      </c>
      <c r="AE43" s="16">
        <f t="shared" si="25"/>
        <v>3.0880959898957894E-2</v>
      </c>
      <c r="AF43" s="12">
        <f t="shared" si="26"/>
        <v>1956</v>
      </c>
      <c r="AG43" s="12">
        <v>67396</v>
      </c>
      <c r="AH43" s="14"/>
      <c r="AI43" s="12">
        <f t="shared" si="14"/>
        <v>0</v>
      </c>
      <c r="AJ43" s="16">
        <f t="shared" si="27"/>
        <v>2.9889975550122294E-2</v>
      </c>
      <c r="AK43" s="12">
        <f t="shared" si="28"/>
        <v>1956</v>
      </c>
    </row>
    <row r="44" spans="2:37" x14ac:dyDescent="0.35">
      <c r="B44" s="9">
        <v>9</v>
      </c>
      <c r="C44" s="12">
        <v>58396</v>
      </c>
      <c r="D44" s="14">
        <v>2</v>
      </c>
      <c r="E44" s="12">
        <f t="shared" si="8"/>
        <v>116792</v>
      </c>
      <c r="F44" s="16">
        <f t="shared" si="15"/>
        <v>3.8335704125177728E-2</v>
      </c>
      <c r="G44" s="12">
        <f t="shared" si="16"/>
        <v>2156</v>
      </c>
      <c r="H44" s="12">
        <v>59796</v>
      </c>
      <c r="I44" s="14"/>
      <c r="J44" s="12">
        <f t="shared" si="9"/>
        <v>0</v>
      </c>
      <c r="K44" s="16">
        <f t="shared" si="17"/>
        <v>3.7404580152671674E-2</v>
      </c>
      <c r="L44" s="12">
        <f t="shared" si="18"/>
        <v>2156</v>
      </c>
      <c r="M44" s="12">
        <v>61196</v>
      </c>
      <c r="N44" s="14"/>
      <c r="O44" s="12">
        <f t="shared" si="10"/>
        <v>0</v>
      </c>
      <c r="P44" s="16">
        <f t="shared" si="19"/>
        <v>3.6517615176151708E-2</v>
      </c>
      <c r="Q44" s="12">
        <f t="shared" si="20"/>
        <v>2156</v>
      </c>
      <c r="R44" s="12">
        <v>63996</v>
      </c>
      <c r="S44" s="14">
        <v>2</v>
      </c>
      <c r="T44" s="12">
        <f t="shared" si="11"/>
        <v>127992</v>
      </c>
      <c r="U44" s="16">
        <f t="shared" si="21"/>
        <v>3.4864165588615714E-2</v>
      </c>
      <c r="V44" s="12">
        <f t="shared" si="22"/>
        <v>2156</v>
      </c>
      <c r="W44" s="12">
        <v>65396</v>
      </c>
      <c r="X44" s="14"/>
      <c r="Y44" s="12">
        <f t="shared" si="12"/>
        <v>0</v>
      </c>
      <c r="Z44" s="16">
        <f t="shared" si="23"/>
        <v>3.4092346616065861E-2</v>
      </c>
      <c r="AA44" s="12">
        <f t="shared" si="24"/>
        <v>2156</v>
      </c>
      <c r="AB44" s="12">
        <v>66796</v>
      </c>
      <c r="AC44" s="14"/>
      <c r="AD44" s="12">
        <f t="shared" si="13"/>
        <v>0</v>
      </c>
      <c r="AE44" s="16">
        <f t="shared" si="25"/>
        <v>3.335396039603955E-2</v>
      </c>
      <c r="AF44" s="12">
        <f t="shared" si="26"/>
        <v>2156</v>
      </c>
      <c r="AG44" s="12">
        <v>68896</v>
      </c>
      <c r="AH44" s="14"/>
      <c r="AI44" s="12">
        <f t="shared" si="14"/>
        <v>0</v>
      </c>
      <c r="AJ44" s="16">
        <f t="shared" si="27"/>
        <v>3.230446508840279E-2</v>
      </c>
      <c r="AK44" s="12">
        <f t="shared" si="28"/>
        <v>2156</v>
      </c>
    </row>
    <row r="45" spans="2:37" x14ac:dyDescent="0.35">
      <c r="B45" s="9">
        <v>10</v>
      </c>
      <c r="C45" s="12">
        <v>60046</v>
      </c>
      <c r="D45" s="14"/>
      <c r="E45" s="12">
        <f t="shared" si="8"/>
        <v>0</v>
      </c>
      <c r="F45" s="16">
        <f t="shared" si="15"/>
        <v>4.295416254146911E-2</v>
      </c>
      <c r="G45" s="12">
        <f t="shared" si="16"/>
        <v>2473</v>
      </c>
      <c r="H45" s="12">
        <v>61446</v>
      </c>
      <c r="I45" s="14">
        <v>1</v>
      </c>
      <c r="J45" s="12">
        <f t="shared" si="9"/>
        <v>61446</v>
      </c>
      <c r="K45" s="16">
        <f t="shared" si="17"/>
        <v>4.1934444576331442E-2</v>
      </c>
      <c r="L45" s="12">
        <f t="shared" si="18"/>
        <v>2473</v>
      </c>
      <c r="M45" s="12">
        <v>62846</v>
      </c>
      <c r="N45" s="14"/>
      <c r="O45" s="12">
        <f t="shared" si="10"/>
        <v>0</v>
      </c>
      <c r="P45" s="16">
        <f t="shared" si="19"/>
        <v>4.0962019445778708E-2</v>
      </c>
      <c r="Q45" s="12">
        <f t="shared" si="20"/>
        <v>2473</v>
      </c>
      <c r="R45" s="12">
        <v>65646</v>
      </c>
      <c r="S45" s="14">
        <v>1</v>
      </c>
      <c r="T45" s="12">
        <f t="shared" si="11"/>
        <v>65646</v>
      </c>
      <c r="U45" s="16">
        <f t="shared" si="21"/>
        <v>3.9146470802399858E-2</v>
      </c>
      <c r="V45" s="12">
        <f t="shared" si="22"/>
        <v>2473</v>
      </c>
      <c r="W45" s="12">
        <v>67046</v>
      </c>
      <c r="X45" s="14"/>
      <c r="Y45" s="12">
        <f t="shared" si="12"/>
        <v>0</v>
      </c>
      <c r="Z45" s="16">
        <f t="shared" si="23"/>
        <v>3.8297740541712422E-2</v>
      </c>
      <c r="AA45" s="12">
        <f t="shared" si="24"/>
        <v>2473</v>
      </c>
      <c r="AB45" s="12">
        <v>68446</v>
      </c>
      <c r="AC45" s="14"/>
      <c r="AD45" s="12">
        <f t="shared" si="13"/>
        <v>0</v>
      </c>
      <c r="AE45" s="16">
        <f t="shared" si="25"/>
        <v>3.7485031755415177E-2</v>
      </c>
      <c r="AF45" s="12">
        <f t="shared" si="26"/>
        <v>2473</v>
      </c>
      <c r="AG45" s="12">
        <v>70546</v>
      </c>
      <c r="AH45" s="14"/>
      <c r="AI45" s="12">
        <f t="shared" si="14"/>
        <v>0</v>
      </c>
      <c r="AJ45" s="16">
        <f t="shared" si="27"/>
        <v>3.6328647187578111E-2</v>
      </c>
      <c r="AK45" s="12">
        <f t="shared" si="28"/>
        <v>2473</v>
      </c>
    </row>
    <row r="46" spans="2:37" x14ac:dyDescent="0.35">
      <c r="B46" s="9">
        <v>11</v>
      </c>
      <c r="C46" s="12">
        <v>61746</v>
      </c>
      <c r="D46" s="14"/>
      <c r="E46" s="12">
        <f t="shared" si="8"/>
        <v>0</v>
      </c>
      <c r="F46" s="16">
        <f t="shared" si="15"/>
        <v>4.260169191023766E-2</v>
      </c>
      <c r="G46" s="12">
        <f t="shared" si="16"/>
        <v>2523</v>
      </c>
      <c r="H46" s="12">
        <v>63146</v>
      </c>
      <c r="I46" s="14"/>
      <c r="J46" s="12">
        <f t="shared" si="9"/>
        <v>0</v>
      </c>
      <c r="K46" s="16">
        <f t="shared" si="17"/>
        <v>4.1617867805948228E-2</v>
      </c>
      <c r="L46" s="12">
        <f t="shared" si="18"/>
        <v>2523</v>
      </c>
      <c r="M46" s="12">
        <v>64546</v>
      </c>
      <c r="N46" s="14">
        <v>1</v>
      </c>
      <c r="O46" s="12">
        <f t="shared" si="10"/>
        <v>64546</v>
      </c>
      <c r="P46" s="16">
        <f t="shared" si="19"/>
        <v>4.067845799139036E-2</v>
      </c>
      <c r="Q46" s="12">
        <f t="shared" si="20"/>
        <v>2523</v>
      </c>
      <c r="R46" s="12">
        <v>67346</v>
      </c>
      <c r="S46" s="14"/>
      <c r="T46" s="12">
        <f t="shared" si="11"/>
        <v>0</v>
      </c>
      <c r="U46" s="16">
        <f t="shared" si="21"/>
        <v>3.8921370501211028E-2</v>
      </c>
      <c r="V46" s="12">
        <f t="shared" si="22"/>
        <v>2523</v>
      </c>
      <c r="W46" s="12">
        <v>68746</v>
      </c>
      <c r="X46" s="14"/>
      <c r="Y46" s="12">
        <f t="shared" si="12"/>
        <v>0</v>
      </c>
      <c r="Z46" s="16">
        <f t="shared" si="23"/>
        <v>3.8098545822448315E-2</v>
      </c>
      <c r="AA46" s="12">
        <f t="shared" si="24"/>
        <v>2523</v>
      </c>
      <c r="AB46" s="12">
        <v>70146</v>
      </c>
      <c r="AC46" s="14"/>
      <c r="AD46" s="12">
        <f t="shared" si="13"/>
        <v>0</v>
      </c>
      <c r="AE46" s="16">
        <f t="shared" si="25"/>
        <v>3.7309791047424712E-2</v>
      </c>
      <c r="AF46" s="12">
        <f t="shared" si="26"/>
        <v>2523</v>
      </c>
      <c r="AG46" s="12">
        <v>72246</v>
      </c>
      <c r="AH46" s="14"/>
      <c r="AI46" s="12">
        <f t="shared" si="14"/>
        <v>0</v>
      </c>
      <c r="AJ46" s="16">
        <f t="shared" si="27"/>
        <v>3.6186050514177559E-2</v>
      </c>
      <c r="AK46" s="12">
        <f t="shared" si="28"/>
        <v>2523</v>
      </c>
    </row>
    <row r="47" spans="2:37" x14ac:dyDescent="0.35">
      <c r="B47" s="9">
        <v>12</v>
      </c>
      <c r="C47" s="12">
        <v>63496</v>
      </c>
      <c r="D47" s="14">
        <v>1</v>
      </c>
      <c r="E47" s="12">
        <f t="shared" si="8"/>
        <v>63496</v>
      </c>
      <c r="F47" s="16">
        <f t="shared" si="15"/>
        <v>4.2233639183887783E-2</v>
      </c>
      <c r="G47" s="12">
        <f t="shared" si="16"/>
        <v>2573</v>
      </c>
      <c r="H47" s="12">
        <v>64896</v>
      </c>
      <c r="I47" s="14">
        <v>1</v>
      </c>
      <c r="J47" s="12">
        <f t="shared" si="9"/>
        <v>64896</v>
      </c>
      <c r="K47" s="16">
        <f t="shared" si="17"/>
        <v>4.1284918890297284E-2</v>
      </c>
      <c r="L47" s="12">
        <f t="shared" si="18"/>
        <v>2573</v>
      </c>
      <c r="M47" s="12">
        <v>66296</v>
      </c>
      <c r="N47" s="14">
        <v>1</v>
      </c>
      <c r="O47" s="12">
        <f t="shared" si="10"/>
        <v>66296</v>
      </c>
      <c r="P47" s="16">
        <f t="shared" si="19"/>
        <v>4.0377885535834768E-2</v>
      </c>
      <c r="Q47" s="12">
        <f t="shared" si="20"/>
        <v>2573</v>
      </c>
      <c r="R47" s="12">
        <v>69096</v>
      </c>
      <c r="S47" s="14">
        <v>4</v>
      </c>
      <c r="T47" s="12">
        <f t="shared" si="11"/>
        <v>276384</v>
      </c>
      <c r="U47" s="16">
        <f t="shared" si="21"/>
        <v>3.8678351848232984E-2</v>
      </c>
      <c r="V47" s="12">
        <f t="shared" si="22"/>
        <v>2573</v>
      </c>
      <c r="W47" s="12">
        <v>70496</v>
      </c>
      <c r="X47" s="14">
        <v>1</v>
      </c>
      <c r="Y47" s="12">
        <f t="shared" si="12"/>
        <v>70496</v>
      </c>
      <c r="Z47" s="16">
        <f t="shared" si="23"/>
        <v>3.7881130103205152E-2</v>
      </c>
      <c r="AA47" s="12">
        <f t="shared" si="24"/>
        <v>2573</v>
      </c>
      <c r="AB47" s="12">
        <v>71896</v>
      </c>
      <c r="AC47" s="14"/>
      <c r="AD47" s="12">
        <f t="shared" si="13"/>
        <v>0</v>
      </c>
      <c r="AE47" s="16">
        <f t="shared" si="25"/>
        <v>3.7116108650808499E-2</v>
      </c>
      <c r="AF47" s="12">
        <f t="shared" si="26"/>
        <v>2573</v>
      </c>
      <c r="AG47" s="12">
        <v>73996</v>
      </c>
      <c r="AH47" s="14"/>
      <c r="AI47" s="12">
        <f t="shared" si="14"/>
        <v>0</v>
      </c>
      <c r="AJ47" s="16">
        <f t="shared" si="27"/>
        <v>3.6024809935174984E-2</v>
      </c>
      <c r="AK47" s="12">
        <f t="shared" si="28"/>
        <v>2573</v>
      </c>
    </row>
    <row r="48" spans="2:37" x14ac:dyDescent="0.35">
      <c r="B48" s="9">
        <v>13</v>
      </c>
      <c r="C48" s="12">
        <v>65696</v>
      </c>
      <c r="D48" s="14"/>
      <c r="E48" s="12">
        <f t="shared" si="8"/>
        <v>0</v>
      </c>
      <c r="F48" s="16">
        <f t="shared" si="15"/>
        <v>4.8234486940149646E-2</v>
      </c>
      <c r="G48" s="12">
        <f t="shared" si="16"/>
        <v>3023</v>
      </c>
      <c r="H48" s="12">
        <v>67096</v>
      </c>
      <c r="I48" s="14"/>
      <c r="J48" s="12">
        <f t="shared" si="9"/>
        <v>0</v>
      </c>
      <c r="K48" s="16">
        <f t="shared" si="17"/>
        <v>4.7180559674121714E-2</v>
      </c>
      <c r="L48" s="12">
        <f t="shared" si="18"/>
        <v>3023</v>
      </c>
      <c r="M48" s="12">
        <v>68496</v>
      </c>
      <c r="N48" s="14"/>
      <c r="O48" s="12">
        <f t="shared" si="10"/>
        <v>0</v>
      </c>
      <c r="P48" s="16">
        <f t="shared" si="19"/>
        <v>4.6171704366685606E-2</v>
      </c>
      <c r="Q48" s="12">
        <f t="shared" si="20"/>
        <v>3023</v>
      </c>
      <c r="R48" s="12">
        <v>71296</v>
      </c>
      <c r="S48" s="14">
        <v>1</v>
      </c>
      <c r="T48" s="12">
        <f t="shared" si="11"/>
        <v>71296</v>
      </c>
      <c r="U48" s="16">
        <f t="shared" si="21"/>
        <v>4.4278118729219385E-2</v>
      </c>
      <c r="V48" s="12">
        <f t="shared" si="22"/>
        <v>3023</v>
      </c>
      <c r="W48" s="12">
        <v>72696</v>
      </c>
      <c r="X48" s="14">
        <v>3</v>
      </c>
      <c r="Y48" s="12">
        <f t="shared" si="12"/>
        <v>218088</v>
      </c>
      <c r="Z48" s="16">
        <f t="shared" si="23"/>
        <v>4.3388400097598812E-2</v>
      </c>
      <c r="AA48" s="12">
        <f t="shared" si="24"/>
        <v>3023</v>
      </c>
      <c r="AB48" s="12">
        <v>74096</v>
      </c>
      <c r="AC48" s="14"/>
      <c r="AD48" s="12">
        <f t="shared" si="13"/>
        <v>0</v>
      </c>
      <c r="AE48" s="16">
        <f t="shared" si="25"/>
        <v>4.2533732922488188E-2</v>
      </c>
      <c r="AF48" s="12">
        <f t="shared" si="26"/>
        <v>3023</v>
      </c>
      <c r="AG48" s="12">
        <v>76196</v>
      </c>
      <c r="AH48" s="14">
        <v>1</v>
      </c>
      <c r="AI48" s="12">
        <f t="shared" si="14"/>
        <v>76196</v>
      </c>
      <c r="AJ48" s="16">
        <f t="shared" si="27"/>
        <v>4.1313052628701774E-2</v>
      </c>
      <c r="AK48" s="12">
        <f t="shared" si="28"/>
        <v>3023</v>
      </c>
    </row>
    <row r="49" spans="2:37" x14ac:dyDescent="0.35">
      <c r="B49" s="9">
        <v>14</v>
      </c>
      <c r="C49" s="12">
        <v>68096</v>
      </c>
      <c r="D49" s="14"/>
      <c r="E49" s="12">
        <f t="shared" si="8"/>
        <v>0</v>
      </c>
      <c r="F49" s="16">
        <f t="shared" si="15"/>
        <v>5.2927806039614778E-2</v>
      </c>
      <c r="G49" s="12">
        <f t="shared" si="16"/>
        <v>3423</v>
      </c>
      <c r="H49" s="12">
        <v>69496</v>
      </c>
      <c r="I49" s="14"/>
      <c r="J49" s="12">
        <f t="shared" si="9"/>
        <v>0</v>
      </c>
      <c r="K49" s="16">
        <f t="shared" si="17"/>
        <v>5.1806335416887395E-2</v>
      </c>
      <c r="L49" s="12">
        <f t="shared" si="18"/>
        <v>3423</v>
      </c>
      <c r="M49" s="12">
        <v>70896</v>
      </c>
      <c r="N49" s="14"/>
      <c r="O49" s="12">
        <f t="shared" si="10"/>
        <v>0</v>
      </c>
      <c r="P49" s="16">
        <f t="shared" si="19"/>
        <v>5.0731403672580111E-2</v>
      </c>
      <c r="Q49" s="12">
        <f t="shared" si="20"/>
        <v>3423</v>
      </c>
      <c r="R49" s="12">
        <v>73696</v>
      </c>
      <c r="S49" s="14">
        <v>4</v>
      </c>
      <c r="T49" s="12">
        <f t="shared" si="11"/>
        <v>294784</v>
      </c>
      <c r="U49" s="16">
        <f t="shared" si="21"/>
        <v>4.8710030879569599E-2</v>
      </c>
      <c r="V49" s="12">
        <f t="shared" si="22"/>
        <v>3423</v>
      </c>
      <c r="W49" s="12">
        <v>75096</v>
      </c>
      <c r="X49" s="14">
        <v>1</v>
      </c>
      <c r="Y49" s="12">
        <f t="shared" si="12"/>
        <v>75096</v>
      </c>
      <c r="Z49" s="16">
        <f t="shared" si="23"/>
        <v>4.7758570172868442E-2</v>
      </c>
      <c r="AA49" s="12">
        <f t="shared" si="24"/>
        <v>3423</v>
      </c>
      <c r="AB49" s="12">
        <v>76496</v>
      </c>
      <c r="AC49" s="14"/>
      <c r="AD49" s="12">
        <f t="shared" si="13"/>
        <v>0</v>
      </c>
      <c r="AE49" s="16">
        <f t="shared" si="25"/>
        <v>4.684356739151263E-2</v>
      </c>
      <c r="AF49" s="12">
        <f t="shared" si="26"/>
        <v>3423</v>
      </c>
      <c r="AG49" s="12">
        <v>78596</v>
      </c>
      <c r="AH49" s="14"/>
      <c r="AI49" s="12">
        <f t="shared" si="14"/>
        <v>0</v>
      </c>
      <c r="AJ49" s="16">
        <f t="shared" si="27"/>
        <v>4.5534966011733014E-2</v>
      </c>
      <c r="AK49" s="12">
        <f t="shared" si="28"/>
        <v>3423</v>
      </c>
    </row>
    <row r="50" spans="2:37" x14ac:dyDescent="0.35">
      <c r="B50" s="9">
        <v>15</v>
      </c>
      <c r="C50" s="12">
        <v>70696</v>
      </c>
      <c r="D50" s="14">
        <v>3</v>
      </c>
      <c r="E50" s="12">
        <f t="shared" si="8"/>
        <v>212088</v>
      </c>
      <c r="F50" s="16">
        <f t="shared" si="15"/>
        <v>5.401577385833356E-2</v>
      </c>
      <c r="G50" s="12">
        <f t="shared" si="16"/>
        <v>3623</v>
      </c>
      <c r="H50" s="12">
        <v>72096</v>
      </c>
      <c r="I50" s="14"/>
      <c r="J50" s="12">
        <f t="shared" si="9"/>
        <v>0</v>
      </c>
      <c r="K50" s="16">
        <f t="shared" si="17"/>
        <v>5.2911366524031278E-2</v>
      </c>
      <c r="L50" s="12">
        <f t="shared" si="18"/>
        <v>3623</v>
      </c>
      <c r="M50" s="12">
        <v>73496</v>
      </c>
      <c r="N50" s="14">
        <v>2</v>
      </c>
      <c r="O50" s="12">
        <f t="shared" si="10"/>
        <v>146992</v>
      </c>
      <c r="P50" s="16">
        <f t="shared" si="19"/>
        <v>5.1851215777195758E-2</v>
      </c>
      <c r="Q50" s="12">
        <f t="shared" si="20"/>
        <v>3623</v>
      </c>
      <c r="R50" s="12">
        <v>76296</v>
      </c>
      <c r="S50" s="14">
        <v>2</v>
      </c>
      <c r="T50" s="12">
        <f t="shared" si="11"/>
        <v>152592</v>
      </c>
      <c r="U50" s="16">
        <f t="shared" si="21"/>
        <v>4.9853453139405257E-2</v>
      </c>
      <c r="V50" s="12">
        <f t="shared" si="22"/>
        <v>3623</v>
      </c>
      <c r="W50" s="12">
        <v>77696</v>
      </c>
      <c r="X50" s="14"/>
      <c r="Y50" s="12">
        <f t="shared" si="12"/>
        <v>0</v>
      </c>
      <c r="Z50" s="16">
        <f t="shared" si="23"/>
        <v>4.8911209212533668E-2</v>
      </c>
      <c r="AA50" s="12">
        <f t="shared" si="24"/>
        <v>3623</v>
      </c>
      <c r="AB50" s="12">
        <v>79096</v>
      </c>
      <c r="AC50" s="14">
        <v>1</v>
      </c>
      <c r="AD50" s="12">
        <f t="shared" si="13"/>
        <v>79096</v>
      </c>
      <c r="AE50" s="16">
        <f t="shared" si="25"/>
        <v>4.8003921932346705E-2</v>
      </c>
      <c r="AF50" s="12">
        <f t="shared" si="26"/>
        <v>3623</v>
      </c>
      <c r="AG50" s="12">
        <v>81196</v>
      </c>
      <c r="AH50" s="14"/>
      <c r="AI50" s="12">
        <f t="shared" si="14"/>
        <v>0</v>
      </c>
      <c r="AJ50" s="16">
        <f t="shared" si="27"/>
        <v>4.6704394570275642E-2</v>
      </c>
      <c r="AK50" s="12">
        <f t="shared" si="28"/>
        <v>3623</v>
      </c>
    </row>
    <row r="51" spans="2:37" x14ac:dyDescent="0.35">
      <c r="B51" s="13">
        <v>16</v>
      </c>
      <c r="C51" s="12">
        <v>73496</v>
      </c>
      <c r="D51" s="14">
        <v>4</v>
      </c>
      <c r="E51" s="12">
        <f t="shared" si="8"/>
        <v>293984</v>
      </c>
      <c r="F51" s="16">
        <f t="shared" si="15"/>
        <v>5.4870609848865382E-2</v>
      </c>
      <c r="G51" s="12">
        <f t="shared" si="16"/>
        <v>3823</v>
      </c>
      <c r="H51" s="12">
        <v>74896</v>
      </c>
      <c r="I51" s="14">
        <v>1</v>
      </c>
      <c r="J51" s="12">
        <f t="shared" si="9"/>
        <v>74896</v>
      </c>
      <c r="K51" s="16">
        <f t="shared" si="17"/>
        <v>5.37897654524222E-2</v>
      </c>
      <c r="L51" s="12">
        <f t="shared" si="18"/>
        <v>3823</v>
      </c>
      <c r="M51" s="12">
        <v>76296</v>
      </c>
      <c r="N51" s="14"/>
      <c r="O51" s="12">
        <f t="shared" si="10"/>
        <v>0</v>
      </c>
      <c r="P51" s="16">
        <f t="shared" si="19"/>
        <v>5.2750679563423608E-2</v>
      </c>
      <c r="Q51" s="12">
        <f t="shared" si="20"/>
        <v>3823</v>
      </c>
      <c r="R51" s="12">
        <v>79096</v>
      </c>
      <c r="S51" s="14">
        <v>2</v>
      </c>
      <c r="T51" s="12">
        <f t="shared" si="11"/>
        <v>158192</v>
      </c>
      <c r="U51" s="16">
        <f t="shared" si="21"/>
        <v>5.078846332682363E-2</v>
      </c>
      <c r="V51" s="12">
        <f t="shared" si="22"/>
        <v>3823</v>
      </c>
      <c r="W51" s="12">
        <v>80496</v>
      </c>
      <c r="X51" s="14">
        <v>1</v>
      </c>
      <c r="Y51" s="12">
        <f t="shared" si="12"/>
        <v>80496</v>
      </c>
      <c r="Z51" s="16">
        <f t="shared" si="23"/>
        <v>4.9861098430999284E-2</v>
      </c>
      <c r="AA51" s="12">
        <f t="shared" si="24"/>
        <v>3823</v>
      </c>
      <c r="AB51" s="12">
        <v>81896</v>
      </c>
      <c r="AC51" s="14"/>
      <c r="AD51" s="12">
        <f t="shared" si="13"/>
        <v>0</v>
      </c>
      <c r="AE51" s="16">
        <f t="shared" si="25"/>
        <v>4.8966992430161449E-2</v>
      </c>
      <c r="AF51" s="12">
        <f t="shared" si="26"/>
        <v>3823</v>
      </c>
      <c r="AG51" s="12">
        <v>83996</v>
      </c>
      <c r="AH51" s="14"/>
      <c r="AI51" s="12">
        <f t="shared" si="14"/>
        <v>0</v>
      </c>
      <c r="AJ51" s="16">
        <f t="shared" si="27"/>
        <v>4.7684382522794388E-2</v>
      </c>
      <c r="AK51" s="12">
        <f t="shared" si="28"/>
        <v>3823</v>
      </c>
    </row>
    <row r="52" spans="2:37" x14ac:dyDescent="0.35">
      <c r="B52" s="79">
        <v>17</v>
      </c>
      <c r="C52" s="23">
        <v>78496</v>
      </c>
      <c r="D52" s="125">
        <v>1</v>
      </c>
      <c r="E52" s="23">
        <f>SUM(C52*D52)</f>
        <v>78496</v>
      </c>
      <c r="F52" s="81">
        <f t="shared" si="15"/>
        <v>8.3106812192126789E-2</v>
      </c>
      <c r="G52" s="23">
        <f t="shared" si="16"/>
        <v>6023</v>
      </c>
      <c r="H52" s="12">
        <v>79896</v>
      </c>
      <c r="I52" s="14">
        <v>1</v>
      </c>
      <c r="J52" s="12">
        <f>SUM(H52*I52)</f>
        <v>79896</v>
      </c>
      <c r="K52" s="16">
        <f t="shared" si="17"/>
        <v>8.1531818120287536E-2</v>
      </c>
      <c r="L52" s="12">
        <f t="shared" si="18"/>
        <v>6023</v>
      </c>
      <c r="M52" s="12">
        <v>81296</v>
      </c>
      <c r="N52" s="14"/>
      <c r="O52" s="12">
        <f>SUM(M52*N52)</f>
        <v>0</v>
      </c>
      <c r="P52" s="16">
        <f t="shared" si="19"/>
        <v>8.0015410572183976E-2</v>
      </c>
      <c r="Q52" s="12">
        <f t="shared" si="20"/>
        <v>6023</v>
      </c>
      <c r="R52" s="12">
        <v>84096</v>
      </c>
      <c r="S52" s="14">
        <v>2</v>
      </c>
      <c r="T52" s="12">
        <f>SUM(R52*S52)</f>
        <v>168192</v>
      </c>
      <c r="U52" s="16">
        <f t="shared" si="21"/>
        <v>7.7145748210008636E-2</v>
      </c>
      <c r="V52" s="12">
        <f t="shared" si="22"/>
        <v>6023</v>
      </c>
      <c r="W52" s="12">
        <v>85496</v>
      </c>
      <c r="X52" s="14"/>
      <c r="Y52" s="12">
        <f>SUM(W52*X52)</f>
        <v>0</v>
      </c>
      <c r="Z52" s="16">
        <f t="shared" si="23"/>
        <v>7.578674518389894E-2</v>
      </c>
      <c r="AA52" s="12">
        <f t="shared" si="24"/>
        <v>6023</v>
      </c>
      <c r="AB52" s="12">
        <v>86896</v>
      </c>
      <c r="AC52" s="14">
        <v>1</v>
      </c>
      <c r="AD52" s="12">
        <f>SUM(AB52*AC52)</f>
        <v>86896</v>
      </c>
      <c r="AE52" s="16">
        <f t="shared" si="25"/>
        <v>7.4474793812520756E-2</v>
      </c>
      <c r="AF52" s="12">
        <f t="shared" si="26"/>
        <v>6023</v>
      </c>
      <c r="AG52" s="12">
        <v>88996</v>
      </c>
      <c r="AH52" s="14">
        <v>2</v>
      </c>
      <c r="AI52" s="12">
        <f>SUM(AG52*AH52)</f>
        <v>177992</v>
      </c>
      <c r="AJ52" s="16">
        <f t="shared" si="27"/>
        <v>7.2589878635218597E-2</v>
      </c>
      <c r="AK52" s="12">
        <f t="shared" si="28"/>
        <v>6023</v>
      </c>
    </row>
    <row r="53" spans="2:37" x14ac:dyDescent="0.35">
      <c r="B53" s="79">
        <v>18</v>
      </c>
      <c r="C53" s="23">
        <v>85173</v>
      </c>
      <c r="D53" s="125">
        <v>26</v>
      </c>
      <c r="E53" s="23">
        <f t="shared" ref="E53" si="29">SUM(C53*D53)</f>
        <v>2214498</v>
      </c>
      <c r="F53" s="81">
        <f t="shared" si="15"/>
        <v>9.9389464716739928E-2</v>
      </c>
      <c r="G53" s="23">
        <f t="shared" si="16"/>
        <v>7700</v>
      </c>
      <c r="H53" s="12">
        <v>86573</v>
      </c>
      <c r="I53" s="14">
        <v>2</v>
      </c>
      <c r="J53" s="12">
        <f t="shared" ref="J53" si="30">SUM(H53*I53)</f>
        <v>173146</v>
      </c>
      <c r="K53" s="16">
        <f t="shared" si="17"/>
        <v>9.762529636250683E-2</v>
      </c>
      <c r="L53" s="12">
        <f t="shared" si="18"/>
        <v>7700</v>
      </c>
      <c r="M53" s="12">
        <v>87973</v>
      </c>
      <c r="N53" s="14">
        <v>3</v>
      </c>
      <c r="O53" s="12">
        <f t="shared" ref="O53" si="31">SUM(M53*N53)</f>
        <v>263919</v>
      </c>
      <c r="P53" s="16">
        <f t="shared" si="19"/>
        <v>9.5922663909409067E-2</v>
      </c>
      <c r="Q53" s="12">
        <f t="shared" si="20"/>
        <v>7700</v>
      </c>
      <c r="R53" s="12">
        <v>90773</v>
      </c>
      <c r="S53" s="14">
        <v>29</v>
      </c>
      <c r="T53" s="12">
        <f t="shared" ref="T53" si="32">SUM(R53*S53)</f>
        <v>2632417</v>
      </c>
      <c r="U53" s="16">
        <f t="shared" si="21"/>
        <v>9.2689562192288744E-2</v>
      </c>
      <c r="V53" s="12">
        <f t="shared" si="22"/>
        <v>7700</v>
      </c>
      <c r="W53" s="12">
        <v>92173</v>
      </c>
      <c r="X53" s="14">
        <v>10</v>
      </c>
      <c r="Y53" s="12">
        <f t="shared" ref="Y53" si="33">SUM(W53*X53)</f>
        <v>921730</v>
      </c>
      <c r="Z53" s="16">
        <f t="shared" si="23"/>
        <v>9.1153386289110072E-2</v>
      </c>
      <c r="AA53" s="12">
        <f t="shared" si="24"/>
        <v>7700</v>
      </c>
      <c r="AB53" s="12">
        <v>93573</v>
      </c>
      <c r="AC53" s="14">
        <v>8</v>
      </c>
      <c r="AD53" s="12">
        <f t="shared" ref="AD53" si="34">SUM(AB53*AC53)</f>
        <v>748584</v>
      </c>
      <c r="AE53" s="16">
        <f t="shared" si="25"/>
        <v>8.9667299383973997E-2</v>
      </c>
      <c r="AF53" s="12">
        <f t="shared" si="26"/>
        <v>7700</v>
      </c>
      <c r="AG53" s="12">
        <v>95673</v>
      </c>
      <c r="AH53" s="14">
        <v>4</v>
      </c>
      <c r="AI53" s="12">
        <f t="shared" ref="AI53" si="35">SUM(AG53*AH53)</f>
        <v>382692</v>
      </c>
      <c r="AJ53" s="16">
        <f t="shared" si="27"/>
        <v>8.75268548304593E-2</v>
      </c>
      <c r="AK53" s="12">
        <f t="shared" si="28"/>
        <v>7700</v>
      </c>
    </row>
    <row r="54" spans="2:37" x14ac:dyDescent="0.35">
      <c r="B54" s="79"/>
      <c r="C54" s="23"/>
      <c r="D54" s="125"/>
      <c r="E54" s="23"/>
      <c r="F54" s="81">
        <f>SUM(C53/C25)-1</f>
        <v>1.1880294156083382E-2</v>
      </c>
      <c r="G54" s="23">
        <f>SUM(C53-C25)</f>
        <v>1000</v>
      </c>
      <c r="H54" s="12"/>
      <c r="I54" s="14"/>
      <c r="J54" s="12"/>
      <c r="K54" s="16">
        <f>SUM(H53/H25)-1</f>
        <v>1.1685928972923643E-2</v>
      </c>
      <c r="L54" s="12">
        <f>SUM(H53-H25)</f>
        <v>1000</v>
      </c>
      <c r="M54" s="12"/>
      <c r="N54" s="14"/>
      <c r="O54" s="12"/>
      <c r="P54" s="16">
        <f>SUM(M53/M25)-1</f>
        <v>1.1497821162889554E-2</v>
      </c>
      <c r="Q54" s="12">
        <f>SUM(M53-M25)</f>
        <v>1000</v>
      </c>
      <c r="R54" s="12"/>
      <c r="S54" s="14"/>
      <c r="T54" s="12"/>
      <c r="U54" s="16">
        <f>SUM(R53/R25)-1</f>
        <v>1.1139206665701229E-2</v>
      </c>
      <c r="V54" s="12">
        <f>SUM(R53-R25)</f>
        <v>1000</v>
      </c>
      <c r="W54" s="12"/>
      <c r="X54" s="14"/>
      <c r="Y54" s="12"/>
      <c r="Z54" s="16">
        <f>SUM(W53/W25)-1</f>
        <v>1.0968159433165425E-2</v>
      </c>
      <c r="AA54" s="12">
        <f>SUM(W53-W25)</f>
        <v>1000</v>
      </c>
      <c r="AB54" s="12"/>
      <c r="AC54" s="14"/>
      <c r="AD54" s="12"/>
      <c r="AE54" s="16">
        <f>SUM(AB53/AB25)-1</f>
        <v>1.0802285763667596E-2</v>
      </c>
      <c r="AF54" s="12">
        <f>SUM(AB53-AB25)</f>
        <v>1000</v>
      </c>
      <c r="AG54" s="12"/>
      <c r="AH54" s="14"/>
      <c r="AI54" s="12"/>
      <c r="AJ54" s="16">
        <f>SUM(AG53/AG25)-1</f>
        <v>1.0562673623947694E-2</v>
      </c>
      <c r="AK54" s="12">
        <f>SUM(AG53-AG25)</f>
        <v>1000</v>
      </c>
    </row>
    <row r="55" spans="2:37" x14ac:dyDescent="0.35">
      <c r="D55" s="15">
        <f>SUM(D36:D53)</f>
        <v>69.3</v>
      </c>
      <c r="E55" s="15">
        <f t="shared" ref="E55" si="36">SUM(E36:E53)</f>
        <v>4687509.8</v>
      </c>
      <c r="F55" s="15"/>
      <c r="G55" s="15"/>
      <c r="I55" s="15">
        <f>SUM(I36:I53)</f>
        <v>12</v>
      </c>
      <c r="J55" s="15">
        <f t="shared" ref="J55" si="37">SUM(J36:J53)</f>
        <v>781606</v>
      </c>
      <c r="N55" s="15">
        <f>SUM(N36:N53)</f>
        <v>8</v>
      </c>
      <c r="O55" s="15">
        <f t="shared" ref="O55" si="38">SUM(O36:O53)</f>
        <v>596999</v>
      </c>
      <c r="S55" s="15">
        <f>SUM(S36:S53)</f>
        <v>67.642799999999994</v>
      </c>
      <c r="T55" s="15">
        <f t="shared" ref="T55" si="39">SUM(T36:T53)</f>
        <v>5170051.7888000002</v>
      </c>
      <c r="X55" s="15">
        <f>SUM(X36:X53)</f>
        <v>19</v>
      </c>
      <c r="Y55" s="15">
        <f t="shared" ref="Y55" si="40">SUM(Y36:Y53)</f>
        <v>1550594</v>
      </c>
      <c r="AC55" s="15">
        <f>SUM(AC36:AC53)</f>
        <v>16</v>
      </c>
      <c r="AD55" s="15">
        <f t="shared" ref="AD55" si="41">SUM(AD36:AD53)</f>
        <v>1285452</v>
      </c>
      <c r="AH55" s="15">
        <f>SUM(AH36:AH53)</f>
        <v>8</v>
      </c>
      <c r="AI55" s="15">
        <f t="shared" ref="AI55" si="42">SUM(AI36:AI53)</f>
        <v>699076</v>
      </c>
    </row>
    <row r="57" spans="2:37" x14ac:dyDescent="0.35">
      <c r="B57" t="s">
        <v>15</v>
      </c>
      <c r="C57" s="15">
        <f>SUM(D55+I55+N55+S55+X55+AC55+AH55)</f>
        <v>199.94279999999998</v>
      </c>
    </row>
    <row r="58" spans="2:37" x14ac:dyDescent="0.35">
      <c r="B58" t="s">
        <v>14</v>
      </c>
      <c r="C58" s="17">
        <f>SUM(E55+J55+O55+T55+Y55+AD55+AI55)</f>
        <v>14771288.5888</v>
      </c>
    </row>
    <row r="59" spans="2:37" x14ac:dyDescent="0.35">
      <c r="B59" t="s">
        <v>20</v>
      </c>
      <c r="C59" s="18">
        <f>SUM(C58/C28)-1</f>
        <v>3.0003405104786829E-2</v>
      </c>
    </row>
    <row r="60" spans="2:37" x14ac:dyDescent="0.35">
      <c r="B60" t="s">
        <v>21</v>
      </c>
      <c r="C60" s="19">
        <f>SUM(C58-C28)</f>
        <v>430279.11680000089</v>
      </c>
    </row>
    <row r="64" spans="2:37" x14ac:dyDescent="0.35">
      <c r="B64" s="1" t="s">
        <v>22</v>
      </c>
      <c r="C64" s="2"/>
    </row>
    <row r="65" spans="2:37" x14ac:dyDescent="0.35">
      <c r="B65" s="3" t="s">
        <v>23</v>
      </c>
      <c r="C65" s="4"/>
    </row>
    <row r="66" spans="2:37" x14ac:dyDescent="0.35">
      <c r="B66" s="5" t="s">
        <v>11</v>
      </c>
      <c r="C66" s="6"/>
    </row>
    <row r="67" spans="2:37" x14ac:dyDescent="0.35">
      <c r="B67" s="7" t="s">
        <v>2</v>
      </c>
      <c r="C67" s="8"/>
    </row>
    <row r="68" spans="2:37" x14ac:dyDescent="0.35">
      <c r="B68" s="9" t="s">
        <v>3</v>
      </c>
      <c r="C68" s="9" t="s">
        <v>4</v>
      </c>
      <c r="D68" s="9" t="s">
        <v>16</v>
      </c>
      <c r="E68" s="9" t="s">
        <v>17</v>
      </c>
      <c r="F68" s="9" t="s">
        <v>18</v>
      </c>
      <c r="G68" s="9" t="s">
        <v>19</v>
      </c>
      <c r="H68" s="9" t="s">
        <v>5</v>
      </c>
      <c r="I68" s="9" t="s">
        <v>16</v>
      </c>
      <c r="J68" s="9" t="s">
        <v>17</v>
      </c>
      <c r="K68" s="9" t="s">
        <v>18</v>
      </c>
      <c r="L68" s="9" t="s">
        <v>19</v>
      </c>
      <c r="M68" s="9" t="s">
        <v>6</v>
      </c>
      <c r="N68" s="9" t="s">
        <v>16</v>
      </c>
      <c r="O68" s="9" t="s">
        <v>17</v>
      </c>
      <c r="P68" s="9" t="s">
        <v>18</v>
      </c>
      <c r="Q68" s="9" t="s">
        <v>19</v>
      </c>
      <c r="R68" s="9" t="s">
        <v>7</v>
      </c>
      <c r="S68" s="9" t="s">
        <v>16</v>
      </c>
      <c r="T68" s="9" t="s">
        <v>17</v>
      </c>
      <c r="U68" s="9" t="s">
        <v>18</v>
      </c>
      <c r="V68" s="9" t="s">
        <v>19</v>
      </c>
      <c r="W68" s="9" t="s">
        <v>8</v>
      </c>
      <c r="X68" s="9" t="s">
        <v>16</v>
      </c>
      <c r="Y68" s="9" t="s">
        <v>17</v>
      </c>
      <c r="Z68" s="9" t="s">
        <v>18</v>
      </c>
      <c r="AA68" s="9" t="s">
        <v>19</v>
      </c>
      <c r="AB68" s="9" t="s">
        <v>9</v>
      </c>
      <c r="AC68" s="9" t="s">
        <v>16</v>
      </c>
      <c r="AD68" s="9" t="s">
        <v>17</v>
      </c>
      <c r="AE68" s="9" t="s">
        <v>18</v>
      </c>
      <c r="AF68" s="9" t="s">
        <v>19</v>
      </c>
      <c r="AG68" s="9" t="s">
        <v>10</v>
      </c>
      <c r="AH68" s="9" t="s">
        <v>16</v>
      </c>
      <c r="AI68" s="9" t="s">
        <v>17</v>
      </c>
      <c r="AJ68" s="9" t="s">
        <v>18</v>
      </c>
      <c r="AK68" s="9" t="s">
        <v>19</v>
      </c>
    </row>
    <row r="69" spans="2:37" x14ac:dyDescent="0.35">
      <c r="B69" s="10">
        <v>0</v>
      </c>
      <c r="C69" s="11">
        <v>0</v>
      </c>
      <c r="D69" s="11"/>
      <c r="E69" s="11"/>
      <c r="F69" s="11"/>
      <c r="G69" s="11"/>
      <c r="H69" s="11">
        <v>0</v>
      </c>
      <c r="I69" s="11"/>
      <c r="J69" s="11"/>
      <c r="K69" s="11"/>
      <c r="L69" s="11"/>
      <c r="M69" s="11">
        <v>0</v>
      </c>
      <c r="N69" s="11"/>
      <c r="O69" s="11"/>
      <c r="P69" s="11"/>
      <c r="Q69" s="11"/>
      <c r="R69" s="11">
        <v>0</v>
      </c>
      <c r="S69" s="11"/>
      <c r="T69" s="11"/>
      <c r="U69" s="11"/>
      <c r="V69" s="11"/>
      <c r="W69" s="11">
        <v>0</v>
      </c>
      <c r="X69" s="11"/>
      <c r="Y69" s="11"/>
      <c r="Z69" s="11"/>
      <c r="AA69" s="11"/>
      <c r="AB69" s="11">
        <v>0</v>
      </c>
      <c r="AC69" s="11"/>
      <c r="AD69" s="11"/>
      <c r="AE69" s="11"/>
      <c r="AF69" s="11"/>
      <c r="AG69" s="11">
        <v>0</v>
      </c>
    </row>
    <row r="70" spans="2:37" x14ac:dyDescent="0.35">
      <c r="B70" s="9">
        <v>1</v>
      </c>
      <c r="C70" s="12">
        <v>51794</v>
      </c>
      <c r="D70" s="14"/>
      <c r="E70" s="12">
        <f>SUM(C70*D70)</f>
        <v>0</v>
      </c>
      <c r="F70" s="12"/>
      <c r="G70" s="12"/>
      <c r="H70" s="12">
        <v>53194</v>
      </c>
      <c r="I70" s="14"/>
      <c r="J70" s="12">
        <f>SUM(H70*I70)</f>
        <v>0</v>
      </c>
      <c r="K70" s="12"/>
      <c r="L70" s="12"/>
      <c r="M70" s="12">
        <v>54594</v>
      </c>
      <c r="N70" s="14"/>
      <c r="O70" s="12">
        <f>SUM(M70*N70)</f>
        <v>0</v>
      </c>
      <c r="P70" s="12"/>
      <c r="Q70" s="12"/>
      <c r="R70" s="12">
        <v>57394</v>
      </c>
      <c r="S70" s="14"/>
      <c r="T70" s="12">
        <f>SUM(R70*S70)</f>
        <v>0</v>
      </c>
      <c r="U70" s="12"/>
      <c r="V70" s="12"/>
      <c r="W70" s="12">
        <v>58794</v>
      </c>
      <c r="X70" s="14"/>
      <c r="Y70" s="12">
        <f>SUM(W70*X70)</f>
        <v>0</v>
      </c>
      <c r="Z70" s="12"/>
      <c r="AA70" s="12"/>
      <c r="AB70" s="12">
        <v>60194</v>
      </c>
      <c r="AC70" s="14"/>
      <c r="AD70" s="12">
        <f>SUM(AB70*AC70)</f>
        <v>0</v>
      </c>
      <c r="AE70" s="12"/>
      <c r="AF70" s="12"/>
      <c r="AG70" s="12">
        <v>62294</v>
      </c>
      <c r="AH70" s="14"/>
      <c r="AI70" s="12">
        <f>SUM(AG70*AH70)</f>
        <v>0</v>
      </c>
    </row>
    <row r="71" spans="2:37" x14ac:dyDescent="0.35">
      <c r="B71" s="9">
        <v>2</v>
      </c>
      <c r="C71" s="12">
        <v>52294</v>
      </c>
      <c r="D71" s="14"/>
      <c r="E71" s="12">
        <f t="shared" ref="E71:E85" si="43">SUM(C71*D71)</f>
        <v>0</v>
      </c>
      <c r="F71" s="16">
        <f>SUM(C71/C36)-1</f>
        <v>3.1521224554205363E-2</v>
      </c>
      <c r="G71" s="12">
        <f>SUM(C71-C36)</f>
        <v>1598</v>
      </c>
      <c r="H71" s="12">
        <v>53694</v>
      </c>
      <c r="I71" s="14"/>
      <c r="J71" s="12">
        <f t="shared" ref="J71:J85" si="44">SUM(H71*I71)</f>
        <v>0</v>
      </c>
      <c r="K71" s="16">
        <f>SUM(H71/H36)-1</f>
        <v>3.0674140049140153E-2</v>
      </c>
      <c r="L71" s="12">
        <f>SUM(H71-H36)</f>
        <v>1598</v>
      </c>
      <c r="M71" s="12">
        <v>55094</v>
      </c>
      <c r="N71" s="14"/>
      <c r="O71" s="12">
        <f t="shared" ref="O71:O85" si="45">SUM(M71*N71)</f>
        <v>0</v>
      </c>
      <c r="P71" s="16">
        <f>SUM(M71/M36)-1</f>
        <v>2.987139225362645E-2</v>
      </c>
      <c r="Q71" s="12">
        <f>SUM(M71-M36)</f>
        <v>1598</v>
      </c>
      <c r="R71" s="12">
        <v>57894</v>
      </c>
      <c r="S71" s="14"/>
      <c r="T71" s="12">
        <f t="shared" ref="T71:T85" si="46">SUM(R71*S71)</f>
        <v>0</v>
      </c>
      <c r="U71" s="16">
        <f>SUM(R71/R36)-1</f>
        <v>2.8385675714082792E-2</v>
      </c>
      <c r="V71" s="12">
        <f>SUM(R71-R36)</f>
        <v>1598</v>
      </c>
      <c r="W71" s="12">
        <v>59294</v>
      </c>
      <c r="X71" s="14"/>
      <c r="Y71" s="12">
        <f t="shared" ref="Y71:Y85" si="47">SUM(W71*X71)</f>
        <v>0</v>
      </c>
      <c r="Z71" s="16">
        <f>SUM(W71/W36)-1</f>
        <v>2.7696894065446509E-2</v>
      </c>
      <c r="AA71" s="12">
        <f>SUM(W71-W36)</f>
        <v>1598</v>
      </c>
      <c r="AB71" s="12">
        <v>60694</v>
      </c>
      <c r="AC71" s="14"/>
      <c r="AD71" s="12">
        <f t="shared" ref="AD71:AD85" si="48">SUM(AB71*AC71)</f>
        <v>0</v>
      </c>
      <c r="AE71" s="16">
        <f>SUM(AB71/AB36)-1</f>
        <v>2.7040747258697762E-2</v>
      </c>
      <c r="AF71" s="12">
        <f>SUM(AB71-AB36)</f>
        <v>1598</v>
      </c>
      <c r="AG71" s="12">
        <v>62794</v>
      </c>
      <c r="AH71" s="14"/>
      <c r="AI71" s="12">
        <f t="shared" ref="AI71:AI85" si="49">SUM(AG71*AH71)</f>
        <v>0</v>
      </c>
      <c r="AJ71" s="16">
        <f>SUM(AG71/AG36)-1</f>
        <v>2.6112817831230872E-2</v>
      </c>
      <c r="AK71" s="12">
        <f>SUM(AG71-AG36)</f>
        <v>1598</v>
      </c>
    </row>
    <row r="72" spans="2:37" x14ac:dyDescent="0.35">
      <c r="B72" s="9">
        <v>3</v>
      </c>
      <c r="C72" s="12">
        <v>52794</v>
      </c>
      <c r="D72" s="14">
        <v>7</v>
      </c>
      <c r="E72" s="12">
        <f t="shared" si="43"/>
        <v>369558</v>
      </c>
      <c r="F72" s="16">
        <f t="shared" ref="F72:F87" si="50">SUM(C72/C37)-1</f>
        <v>3.1213376045003516E-2</v>
      </c>
      <c r="G72" s="12">
        <f t="shared" ref="G72:G87" si="51">SUM(C72-C37)</f>
        <v>1598</v>
      </c>
      <c r="H72" s="12">
        <v>54194</v>
      </c>
      <c r="I72" s="14"/>
      <c r="J72" s="12">
        <f t="shared" si="44"/>
        <v>0</v>
      </c>
      <c r="K72" s="16">
        <f t="shared" ref="K72:K87" si="52">SUM(H72/H37)-1</f>
        <v>3.0382538596090969E-2</v>
      </c>
      <c r="L72" s="12">
        <f t="shared" ref="L72:L87" si="53">SUM(H72-H37)</f>
        <v>1598</v>
      </c>
      <c r="M72" s="12">
        <v>55594</v>
      </c>
      <c r="N72" s="14"/>
      <c r="O72" s="12">
        <f t="shared" si="45"/>
        <v>0</v>
      </c>
      <c r="P72" s="16">
        <f t="shared" ref="P72:P87" si="54">SUM(M72/M37)-1</f>
        <v>2.9594784798874008E-2</v>
      </c>
      <c r="Q72" s="12">
        <f t="shared" ref="Q72:Q87" si="55">SUM(M72-M37)</f>
        <v>1598</v>
      </c>
      <c r="R72" s="12">
        <v>58394</v>
      </c>
      <c r="S72" s="14">
        <v>5</v>
      </c>
      <c r="T72" s="12">
        <f t="shared" si="46"/>
        <v>291970</v>
      </c>
      <c r="U72" s="16">
        <f t="shared" ref="U72:U87" si="56">SUM(R72/R37)-1</f>
        <v>2.8135784210155723E-2</v>
      </c>
      <c r="V72" s="12">
        <f t="shared" ref="V72:V87" si="57">SUM(R72-R37)</f>
        <v>1598</v>
      </c>
      <c r="W72" s="12">
        <v>59794</v>
      </c>
      <c r="X72" s="14">
        <v>1</v>
      </c>
      <c r="Y72" s="12">
        <f t="shared" si="47"/>
        <v>59794</v>
      </c>
      <c r="Z72" s="16">
        <f t="shared" ref="Z72:Z87" si="58">SUM(W72/W37)-1</f>
        <v>2.7458931885352866E-2</v>
      </c>
      <c r="AA72" s="12">
        <f t="shared" ref="AA72:AA87" si="59">SUM(W72-W37)</f>
        <v>1598</v>
      </c>
      <c r="AB72" s="12">
        <v>61194</v>
      </c>
      <c r="AC72" s="14">
        <v>1</v>
      </c>
      <c r="AD72" s="12">
        <f t="shared" si="48"/>
        <v>61194</v>
      </c>
      <c r="AE72" s="16">
        <f t="shared" ref="AE72:AE87" si="60">SUM(AB72/AB37)-1</f>
        <v>2.6813880126183021E-2</v>
      </c>
      <c r="AF72" s="12">
        <f t="shared" ref="AF72:AF87" si="61">SUM(AB72-AB37)</f>
        <v>1598</v>
      </c>
      <c r="AG72" s="12">
        <v>63294</v>
      </c>
      <c r="AH72" s="14"/>
      <c r="AI72" s="12">
        <f t="shared" si="49"/>
        <v>0</v>
      </c>
      <c r="AJ72" s="16">
        <f t="shared" ref="AJ72:AJ87" si="62">SUM(AG72/AG37)-1</f>
        <v>2.5901192946058194E-2</v>
      </c>
      <c r="AK72" s="12">
        <f t="shared" ref="AK72:AK87" si="63">SUM(AG72-AG37)</f>
        <v>1598</v>
      </c>
    </row>
    <row r="73" spans="2:37" x14ac:dyDescent="0.35">
      <c r="B73" s="9">
        <v>4</v>
      </c>
      <c r="C73" s="12">
        <v>53544</v>
      </c>
      <c r="D73" s="14">
        <v>6.8</v>
      </c>
      <c r="E73" s="12">
        <f t="shared" si="43"/>
        <v>364099.2</v>
      </c>
      <c r="F73" s="16">
        <f t="shared" si="50"/>
        <v>3.5747446610956413E-2</v>
      </c>
      <c r="G73" s="12">
        <f t="shared" si="51"/>
        <v>1848</v>
      </c>
      <c r="H73" s="12">
        <v>54944</v>
      </c>
      <c r="I73" s="14">
        <v>1</v>
      </c>
      <c r="J73" s="12">
        <f t="shared" si="44"/>
        <v>54944</v>
      </c>
      <c r="K73" s="16">
        <f t="shared" si="52"/>
        <v>3.4804881723670356E-2</v>
      </c>
      <c r="L73" s="12">
        <f t="shared" si="53"/>
        <v>1848</v>
      </c>
      <c r="M73" s="12">
        <v>56344</v>
      </c>
      <c r="N73" s="14"/>
      <c r="O73" s="12">
        <f t="shared" si="45"/>
        <v>0</v>
      </c>
      <c r="P73" s="16">
        <f t="shared" si="54"/>
        <v>3.3910745742806725E-2</v>
      </c>
      <c r="Q73" s="12">
        <f t="shared" si="55"/>
        <v>1848</v>
      </c>
      <c r="R73" s="12">
        <v>59144</v>
      </c>
      <c r="S73" s="14">
        <v>1</v>
      </c>
      <c r="T73" s="12">
        <f t="shared" si="46"/>
        <v>59144</v>
      </c>
      <c r="U73" s="16">
        <f t="shared" si="56"/>
        <v>3.2253560457972563E-2</v>
      </c>
      <c r="V73" s="12">
        <f t="shared" si="57"/>
        <v>1848</v>
      </c>
      <c r="W73" s="12">
        <v>60544</v>
      </c>
      <c r="X73" s="14"/>
      <c r="Y73" s="12">
        <f t="shared" si="47"/>
        <v>0</v>
      </c>
      <c r="Z73" s="16">
        <f t="shared" si="58"/>
        <v>3.1484257871064569E-2</v>
      </c>
      <c r="AA73" s="12">
        <f t="shared" si="59"/>
        <v>1848</v>
      </c>
      <c r="AB73" s="12">
        <v>61944</v>
      </c>
      <c r="AC73" s="14">
        <v>1</v>
      </c>
      <c r="AD73" s="12">
        <f t="shared" si="48"/>
        <v>61944</v>
      </c>
      <c r="AE73" s="16">
        <f t="shared" si="60"/>
        <v>3.0750798722044781E-2</v>
      </c>
      <c r="AF73" s="12">
        <f t="shared" si="61"/>
        <v>1848</v>
      </c>
      <c r="AG73" s="12">
        <v>64044</v>
      </c>
      <c r="AH73" s="14">
        <v>1</v>
      </c>
      <c r="AI73" s="12">
        <f t="shared" si="49"/>
        <v>64044</v>
      </c>
      <c r="AJ73" s="16">
        <f t="shared" si="62"/>
        <v>2.9712521705575812E-2</v>
      </c>
      <c r="AK73" s="12">
        <f t="shared" si="63"/>
        <v>1848</v>
      </c>
    </row>
    <row r="74" spans="2:37" x14ac:dyDescent="0.35">
      <c r="B74" s="9">
        <v>5</v>
      </c>
      <c r="C74" s="12">
        <v>54294</v>
      </c>
      <c r="D74" s="14">
        <v>8.5</v>
      </c>
      <c r="E74" s="12">
        <f t="shared" si="43"/>
        <v>461499</v>
      </c>
      <c r="F74" s="16">
        <f t="shared" si="50"/>
        <v>3.5236242992792599E-2</v>
      </c>
      <c r="G74" s="12">
        <f t="shared" si="51"/>
        <v>1848</v>
      </c>
      <c r="H74" s="12">
        <v>55694</v>
      </c>
      <c r="I74" s="14">
        <v>3</v>
      </c>
      <c r="J74" s="12">
        <f t="shared" si="44"/>
        <v>167082</v>
      </c>
      <c r="K74" s="16">
        <f t="shared" si="52"/>
        <v>3.4320098057422976E-2</v>
      </c>
      <c r="L74" s="12">
        <f t="shared" si="53"/>
        <v>1848</v>
      </c>
      <c r="M74" s="12">
        <v>57094</v>
      </c>
      <c r="N74" s="14">
        <v>1</v>
      </c>
      <c r="O74" s="12">
        <f t="shared" si="45"/>
        <v>57094</v>
      </c>
      <c r="P74" s="16">
        <f t="shared" si="54"/>
        <v>3.3450385548275063E-2</v>
      </c>
      <c r="Q74" s="12">
        <f t="shared" si="55"/>
        <v>1848</v>
      </c>
      <c r="R74" s="12">
        <v>59894</v>
      </c>
      <c r="S74" s="14">
        <v>2</v>
      </c>
      <c r="T74" s="12">
        <f t="shared" si="46"/>
        <v>119788</v>
      </c>
      <c r="U74" s="16">
        <f t="shared" si="56"/>
        <v>3.1836819074527067E-2</v>
      </c>
      <c r="V74" s="12">
        <f t="shared" si="57"/>
        <v>1848</v>
      </c>
      <c r="W74" s="12">
        <v>61294</v>
      </c>
      <c r="X74" s="14"/>
      <c r="Y74" s="12">
        <f t="shared" si="47"/>
        <v>0</v>
      </c>
      <c r="Z74" s="16">
        <f t="shared" si="58"/>
        <v>3.1087036974733362E-2</v>
      </c>
      <c r="AA74" s="12">
        <f t="shared" si="59"/>
        <v>1848</v>
      </c>
      <c r="AB74" s="12">
        <v>62694</v>
      </c>
      <c r="AC74" s="14"/>
      <c r="AD74" s="12">
        <f t="shared" si="48"/>
        <v>0</v>
      </c>
      <c r="AE74" s="16">
        <f t="shared" si="60"/>
        <v>3.0371758209249533E-2</v>
      </c>
      <c r="AF74" s="12">
        <f t="shared" si="61"/>
        <v>1848</v>
      </c>
      <c r="AG74" s="12">
        <v>64794</v>
      </c>
      <c r="AH74" s="14"/>
      <c r="AI74" s="12">
        <f t="shared" si="49"/>
        <v>0</v>
      </c>
      <c r="AJ74" s="16">
        <f t="shared" si="62"/>
        <v>2.9358497759984781E-2</v>
      </c>
      <c r="AK74" s="12">
        <f t="shared" si="63"/>
        <v>1848</v>
      </c>
    </row>
    <row r="75" spans="2:37" x14ac:dyDescent="0.35">
      <c r="B75" s="9">
        <v>6</v>
      </c>
      <c r="C75" s="12">
        <v>55394</v>
      </c>
      <c r="D75" s="14">
        <v>2</v>
      </c>
      <c r="E75" s="12">
        <f t="shared" si="43"/>
        <v>110788</v>
      </c>
      <c r="F75" s="16">
        <f t="shared" si="50"/>
        <v>4.1318896157605867E-2</v>
      </c>
      <c r="G75" s="12">
        <f t="shared" si="51"/>
        <v>2198</v>
      </c>
      <c r="H75" s="12">
        <v>56794</v>
      </c>
      <c r="I75" s="14"/>
      <c r="J75" s="12">
        <f t="shared" si="44"/>
        <v>0</v>
      </c>
      <c r="K75" s="16">
        <f t="shared" si="52"/>
        <v>4.0259359660048455E-2</v>
      </c>
      <c r="L75" s="12">
        <f t="shared" si="53"/>
        <v>2198</v>
      </c>
      <c r="M75" s="12">
        <v>58194</v>
      </c>
      <c r="N75" s="14"/>
      <c r="O75" s="12">
        <f t="shared" si="45"/>
        <v>0</v>
      </c>
      <c r="P75" s="16">
        <f t="shared" si="54"/>
        <v>3.9252803771697931E-2</v>
      </c>
      <c r="Q75" s="12">
        <f t="shared" si="55"/>
        <v>2198</v>
      </c>
      <c r="R75" s="12">
        <v>60994</v>
      </c>
      <c r="S75" s="14">
        <v>3</v>
      </c>
      <c r="T75" s="12">
        <f t="shared" si="46"/>
        <v>182982</v>
      </c>
      <c r="U75" s="16">
        <f t="shared" si="56"/>
        <v>3.7383495475882711E-2</v>
      </c>
      <c r="V75" s="12">
        <f t="shared" si="57"/>
        <v>2198</v>
      </c>
      <c r="W75" s="12">
        <v>62394</v>
      </c>
      <c r="X75" s="14"/>
      <c r="Y75" s="12">
        <f t="shared" si="47"/>
        <v>0</v>
      </c>
      <c r="Z75" s="16">
        <f t="shared" si="58"/>
        <v>3.6514054089972658E-2</v>
      </c>
      <c r="AA75" s="12">
        <f t="shared" si="59"/>
        <v>2198</v>
      </c>
      <c r="AB75" s="12">
        <v>63794</v>
      </c>
      <c r="AC75" s="14">
        <v>2</v>
      </c>
      <c r="AD75" s="12">
        <f t="shared" si="48"/>
        <v>127588</v>
      </c>
      <c r="AE75" s="16">
        <f t="shared" si="60"/>
        <v>3.5684135333463152E-2</v>
      </c>
      <c r="AF75" s="12">
        <f t="shared" si="61"/>
        <v>2198</v>
      </c>
      <c r="AG75" s="12">
        <v>65894</v>
      </c>
      <c r="AH75" s="14"/>
      <c r="AI75" s="12">
        <f t="shared" si="49"/>
        <v>0</v>
      </c>
      <c r="AJ75" s="16">
        <f t="shared" si="62"/>
        <v>3.4507661391610212E-2</v>
      </c>
      <c r="AK75" s="12">
        <f t="shared" si="63"/>
        <v>2198</v>
      </c>
    </row>
    <row r="76" spans="2:37" x14ac:dyDescent="0.35">
      <c r="B76" s="9">
        <v>7</v>
      </c>
      <c r="C76" s="12">
        <v>56694</v>
      </c>
      <c r="D76" s="14">
        <v>2</v>
      </c>
      <c r="E76" s="12">
        <f t="shared" si="43"/>
        <v>113388</v>
      </c>
      <c r="F76" s="16">
        <f t="shared" si="50"/>
        <v>4.4165316045380765E-2</v>
      </c>
      <c r="G76" s="12">
        <f t="shared" si="51"/>
        <v>2398</v>
      </c>
      <c r="H76" s="12">
        <v>58094</v>
      </c>
      <c r="I76" s="14">
        <v>1</v>
      </c>
      <c r="J76" s="12">
        <f t="shared" si="44"/>
        <v>58094</v>
      </c>
      <c r="K76" s="16">
        <f t="shared" si="52"/>
        <v>4.3055156564205666E-2</v>
      </c>
      <c r="L76" s="12">
        <f t="shared" si="53"/>
        <v>2398</v>
      </c>
      <c r="M76" s="12">
        <v>59494</v>
      </c>
      <c r="N76" s="14"/>
      <c r="O76" s="12">
        <f t="shared" si="45"/>
        <v>0</v>
      </c>
      <c r="P76" s="16">
        <f t="shared" si="54"/>
        <v>4.1999439540423067E-2</v>
      </c>
      <c r="Q76" s="12">
        <f t="shared" si="55"/>
        <v>2398</v>
      </c>
      <c r="R76" s="12">
        <v>62294</v>
      </c>
      <c r="S76" s="14">
        <v>3</v>
      </c>
      <c r="T76" s="12">
        <f t="shared" si="46"/>
        <v>186882</v>
      </c>
      <c r="U76" s="16">
        <f t="shared" si="56"/>
        <v>4.0036062508347792E-2</v>
      </c>
      <c r="V76" s="12">
        <f t="shared" si="57"/>
        <v>2398</v>
      </c>
      <c r="W76" s="12">
        <v>63694</v>
      </c>
      <c r="X76" s="14"/>
      <c r="Y76" s="12">
        <f t="shared" si="47"/>
        <v>0</v>
      </c>
      <c r="Z76" s="16">
        <f t="shared" si="58"/>
        <v>3.9121639258679286E-2</v>
      </c>
      <c r="AA76" s="12">
        <f t="shared" si="59"/>
        <v>2398</v>
      </c>
      <c r="AB76" s="12">
        <v>65094</v>
      </c>
      <c r="AC76" s="14"/>
      <c r="AD76" s="12">
        <f t="shared" si="48"/>
        <v>0</v>
      </c>
      <c r="AE76" s="16">
        <f t="shared" si="60"/>
        <v>3.8248054102335116E-2</v>
      </c>
      <c r="AF76" s="12">
        <f t="shared" si="61"/>
        <v>2398</v>
      </c>
      <c r="AG76" s="12">
        <v>67194</v>
      </c>
      <c r="AH76" s="14"/>
      <c r="AI76" s="12">
        <f t="shared" si="49"/>
        <v>0</v>
      </c>
      <c r="AJ76" s="16">
        <f t="shared" si="62"/>
        <v>3.7008457312179832E-2</v>
      </c>
      <c r="AK76" s="12">
        <f t="shared" si="63"/>
        <v>2398</v>
      </c>
    </row>
    <row r="77" spans="2:37" x14ac:dyDescent="0.35">
      <c r="B77" s="9">
        <v>8</v>
      </c>
      <c r="C77" s="12">
        <v>58094</v>
      </c>
      <c r="D77" s="14">
        <v>3</v>
      </c>
      <c r="E77" s="12">
        <f t="shared" si="43"/>
        <v>174282</v>
      </c>
      <c r="F77" s="16">
        <f t="shared" si="50"/>
        <v>4.4931290020864711E-2</v>
      </c>
      <c r="G77" s="12">
        <f t="shared" si="51"/>
        <v>2498</v>
      </c>
      <c r="H77" s="12">
        <v>59494</v>
      </c>
      <c r="I77" s="14">
        <v>1</v>
      </c>
      <c r="J77" s="12">
        <f t="shared" si="44"/>
        <v>59494</v>
      </c>
      <c r="K77" s="16">
        <f t="shared" si="52"/>
        <v>4.3827637027159749E-2</v>
      </c>
      <c r="L77" s="12">
        <f t="shared" si="53"/>
        <v>2498</v>
      </c>
      <c r="M77" s="12">
        <v>60894</v>
      </c>
      <c r="N77" s="14"/>
      <c r="O77" s="12">
        <f t="shared" si="45"/>
        <v>0</v>
      </c>
      <c r="P77" s="16">
        <f t="shared" si="54"/>
        <v>4.2776902527570382E-2</v>
      </c>
      <c r="Q77" s="12">
        <f t="shared" si="55"/>
        <v>2498</v>
      </c>
      <c r="R77" s="12">
        <v>63694</v>
      </c>
      <c r="S77" s="14">
        <v>4.6428000000000003</v>
      </c>
      <c r="T77" s="12">
        <f t="shared" si="46"/>
        <v>295718.50320000004</v>
      </c>
      <c r="U77" s="16">
        <f t="shared" si="56"/>
        <v>4.0819661415778752E-2</v>
      </c>
      <c r="V77" s="12">
        <f t="shared" si="57"/>
        <v>2498</v>
      </c>
      <c r="W77" s="12">
        <v>65094</v>
      </c>
      <c r="X77" s="14">
        <v>1</v>
      </c>
      <c r="Y77" s="12">
        <f t="shared" si="47"/>
        <v>65094</v>
      </c>
      <c r="Z77" s="16">
        <f t="shared" si="58"/>
        <v>3.9906703303725477E-2</v>
      </c>
      <c r="AA77" s="12">
        <f t="shared" si="59"/>
        <v>2498</v>
      </c>
      <c r="AB77" s="12">
        <v>66494</v>
      </c>
      <c r="AC77" s="14">
        <v>2</v>
      </c>
      <c r="AD77" s="12">
        <f t="shared" si="48"/>
        <v>132988</v>
      </c>
      <c r="AE77" s="16">
        <f t="shared" si="60"/>
        <v>3.9033689605600275E-2</v>
      </c>
      <c r="AF77" s="12">
        <f t="shared" si="61"/>
        <v>2498</v>
      </c>
      <c r="AG77" s="12">
        <v>68594</v>
      </c>
      <c r="AH77" s="14"/>
      <c r="AI77" s="12">
        <f t="shared" si="49"/>
        <v>0</v>
      </c>
      <c r="AJ77" s="16">
        <f t="shared" si="62"/>
        <v>3.7793512466715029E-2</v>
      </c>
      <c r="AK77" s="12">
        <f t="shared" si="63"/>
        <v>2498</v>
      </c>
    </row>
    <row r="78" spans="2:37" x14ac:dyDescent="0.35">
      <c r="B78" s="9">
        <v>9</v>
      </c>
      <c r="C78" s="12">
        <v>59594</v>
      </c>
      <c r="D78" s="14">
        <v>3</v>
      </c>
      <c r="E78" s="12">
        <f t="shared" si="43"/>
        <v>178782</v>
      </c>
      <c r="F78" s="16">
        <f t="shared" si="50"/>
        <v>4.7419853768279063E-2</v>
      </c>
      <c r="G78" s="12">
        <f t="shared" si="51"/>
        <v>2698</v>
      </c>
      <c r="H78" s="12">
        <v>60994</v>
      </c>
      <c r="I78" s="14"/>
      <c r="J78" s="12">
        <f t="shared" si="44"/>
        <v>0</v>
      </c>
      <c r="K78" s="16">
        <f t="shared" si="52"/>
        <v>4.6281048442431638E-2</v>
      </c>
      <c r="L78" s="12">
        <f t="shared" si="53"/>
        <v>2698</v>
      </c>
      <c r="M78" s="12">
        <v>62394</v>
      </c>
      <c r="N78" s="14"/>
      <c r="O78" s="12">
        <f t="shared" si="45"/>
        <v>0</v>
      </c>
      <c r="P78" s="16">
        <f t="shared" si="54"/>
        <v>4.5195658000536154E-2</v>
      </c>
      <c r="Q78" s="12">
        <f t="shared" si="55"/>
        <v>2698</v>
      </c>
      <c r="R78" s="12">
        <v>65194</v>
      </c>
      <c r="S78" s="14">
        <v>2</v>
      </c>
      <c r="T78" s="12">
        <f t="shared" si="46"/>
        <v>130388</v>
      </c>
      <c r="U78" s="16">
        <f t="shared" si="56"/>
        <v>4.3170762928827378E-2</v>
      </c>
      <c r="V78" s="12">
        <f t="shared" si="57"/>
        <v>2698</v>
      </c>
      <c r="W78" s="12">
        <v>66594</v>
      </c>
      <c r="X78" s="14">
        <v>1</v>
      </c>
      <c r="Y78" s="12">
        <f t="shared" si="47"/>
        <v>66594</v>
      </c>
      <c r="Z78" s="16">
        <f t="shared" si="58"/>
        <v>4.2224865406285117E-2</v>
      </c>
      <c r="AA78" s="12">
        <f t="shared" si="59"/>
        <v>2698</v>
      </c>
      <c r="AB78" s="12">
        <v>67994</v>
      </c>
      <c r="AC78" s="14"/>
      <c r="AD78" s="12">
        <f t="shared" si="48"/>
        <v>0</v>
      </c>
      <c r="AE78" s="16">
        <f t="shared" si="60"/>
        <v>4.1319529527076737E-2</v>
      </c>
      <c r="AF78" s="12">
        <f t="shared" si="61"/>
        <v>2698</v>
      </c>
      <c r="AG78" s="12">
        <v>70094</v>
      </c>
      <c r="AH78" s="14"/>
      <c r="AI78" s="12">
        <f t="shared" si="49"/>
        <v>0</v>
      </c>
      <c r="AJ78" s="16">
        <f t="shared" si="62"/>
        <v>4.0032049379785217E-2</v>
      </c>
      <c r="AK78" s="12">
        <f t="shared" si="63"/>
        <v>2698</v>
      </c>
    </row>
    <row r="79" spans="2:37" x14ac:dyDescent="0.35">
      <c r="B79" s="9">
        <v>10</v>
      </c>
      <c r="C79" s="12">
        <v>61198</v>
      </c>
      <c r="D79" s="14">
        <v>2</v>
      </c>
      <c r="E79" s="12">
        <f t="shared" si="43"/>
        <v>122396</v>
      </c>
      <c r="F79" s="16">
        <f t="shared" si="50"/>
        <v>4.7982738543735914E-2</v>
      </c>
      <c r="G79" s="12">
        <f t="shared" si="51"/>
        <v>2802</v>
      </c>
      <c r="H79" s="12">
        <v>62598</v>
      </c>
      <c r="I79" s="14"/>
      <c r="J79" s="12">
        <f t="shared" si="44"/>
        <v>0</v>
      </c>
      <c r="K79" s="16">
        <f t="shared" si="52"/>
        <v>4.6859321693758726E-2</v>
      </c>
      <c r="L79" s="12">
        <f t="shared" si="53"/>
        <v>2802</v>
      </c>
      <c r="M79" s="12">
        <v>63998</v>
      </c>
      <c r="N79" s="14"/>
      <c r="O79" s="12">
        <f t="shared" si="45"/>
        <v>0</v>
      </c>
      <c r="P79" s="16">
        <f t="shared" si="54"/>
        <v>4.578730635989281E-2</v>
      </c>
      <c r="Q79" s="12">
        <f t="shared" si="55"/>
        <v>2802</v>
      </c>
      <c r="R79" s="12">
        <v>66798</v>
      </c>
      <c r="S79" s="14">
        <v>2</v>
      </c>
      <c r="T79" s="12">
        <f t="shared" si="46"/>
        <v>133596</v>
      </c>
      <c r="U79" s="16">
        <f t="shared" si="56"/>
        <v>4.3783986499156269E-2</v>
      </c>
      <c r="V79" s="12">
        <f t="shared" si="57"/>
        <v>2802</v>
      </c>
      <c r="W79" s="12">
        <v>68198</v>
      </c>
      <c r="X79" s="14"/>
      <c r="Y79" s="12">
        <f t="shared" si="47"/>
        <v>0</v>
      </c>
      <c r="Z79" s="16">
        <f t="shared" si="58"/>
        <v>4.2846657287907597E-2</v>
      </c>
      <c r="AA79" s="12">
        <f t="shared" si="59"/>
        <v>2802</v>
      </c>
      <c r="AB79" s="12">
        <v>69598</v>
      </c>
      <c r="AC79" s="14"/>
      <c r="AD79" s="12">
        <f t="shared" si="48"/>
        <v>0</v>
      </c>
      <c r="AE79" s="16">
        <f t="shared" si="60"/>
        <v>4.1948619677824928E-2</v>
      </c>
      <c r="AF79" s="12">
        <f t="shared" si="61"/>
        <v>2802</v>
      </c>
      <c r="AG79" s="12">
        <v>71698</v>
      </c>
      <c r="AH79" s="14"/>
      <c r="AI79" s="12">
        <f t="shared" si="49"/>
        <v>0</v>
      </c>
      <c r="AJ79" s="16">
        <f t="shared" si="62"/>
        <v>4.0669995355318234E-2</v>
      </c>
      <c r="AK79" s="12">
        <f t="shared" si="63"/>
        <v>2802</v>
      </c>
    </row>
    <row r="80" spans="2:37" x14ac:dyDescent="0.35">
      <c r="B80" s="9">
        <v>11</v>
      </c>
      <c r="C80" s="12">
        <v>62898</v>
      </c>
      <c r="D80" s="14"/>
      <c r="E80" s="12">
        <f t="shared" si="43"/>
        <v>0</v>
      </c>
      <c r="F80" s="16">
        <f t="shared" si="50"/>
        <v>4.7496919028744644E-2</v>
      </c>
      <c r="G80" s="12">
        <f t="shared" si="51"/>
        <v>2852</v>
      </c>
      <c r="H80" s="12">
        <v>64298</v>
      </c>
      <c r="I80" s="14">
        <v>1</v>
      </c>
      <c r="J80" s="12">
        <f t="shared" si="44"/>
        <v>64298</v>
      </c>
      <c r="K80" s="16">
        <f t="shared" si="52"/>
        <v>4.6414738144061385E-2</v>
      </c>
      <c r="L80" s="12">
        <f t="shared" si="53"/>
        <v>2852</v>
      </c>
      <c r="M80" s="12">
        <v>65698</v>
      </c>
      <c r="N80" s="14"/>
      <c r="O80" s="12">
        <f t="shared" si="45"/>
        <v>0</v>
      </c>
      <c r="P80" s="16">
        <f t="shared" si="54"/>
        <v>4.5380772045953588E-2</v>
      </c>
      <c r="Q80" s="12">
        <f t="shared" si="55"/>
        <v>2852</v>
      </c>
      <c r="R80" s="12">
        <v>68498</v>
      </c>
      <c r="S80" s="14">
        <v>1</v>
      </c>
      <c r="T80" s="12">
        <f t="shared" si="46"/>
        <v>68498</v>
      </c>
      <c r="U80" s="16">
        <f t="shared" si="56"/>
        <v>4.3445145172592348E-2</v>
      </c>
      <c r="V80" s="12">
        <f t="shared" si="57"/>
        <v>2852</v>
      </c>
      <c r="W80" s="12">
        <v>69898</v>
      </c>
      <c r="X80" s="14"/>
      <c r="Y80" s="12">
        <f t="shared" si="47"/>
        <v>0</v>
      </c>
      <c r="Z80" s="16">
        <f t="shared" si="58"/>
        <v>4.2537959013214888E-2</v>
      </c>
      <c r="AA80" s="12">
        <f t="shared" si="59"/>
        <v>2852</v>
      </c>
      <c r="AB80" s="12">
        <v>71298</v>
      </c>
      <c r="AC80" s="14"/>
      <c r="AD80" s="12">
        <f t="shared" si="48"/>
        <v>0</v>
      </c>
      <c r="AE80" s="16">
        <f t="shared" si="60"/>
        <v>4.166788417146372E-2</v>
      </c>
      <c r="AF80" s="12">
        <f t="shared" si="61"/>
        <v>2852</v>
      </c>
      <c r="AG80" s="12">
        <v>73398</v>
      </c>
      <c r="AH80" s="14"/>
      <c r="AI80" s="12">
        <f t="shared" si="49"/>
        <v>0</v>
      </c>
      <c r="AJ80" s="16">
        <f t="shared" si="62"/>
        <v>4.0427522467609833E-2</v>
      </c>
      <c r="AK80" s="12">
        <f t="shared" si="63"/>
        <v>2852</v>
      </c>
    </row>
    <row r="81" spans="2:37" x14ac:dyDescent="0.35">
      <c r="B81" s="9">
        <v>12</v>
      </c>
      <c r="C81" s="12">
        <v>64648</v>
      </c>
      <c r="D81" s="14"/>
      <c r="E81" s="12">
        <f t="shared" si="43"/>
        <v>0</v>
      </c>
      <c r="F81" s="16">
        <f t="shared" si="50"/>
        <v>4.699899588637324E-2</v>
      </c>
      <c r="G81" s="12">
        <f t="shared" si="51"/>
        <v>2902</v>
      </c>
      <c r="H81" s="12">
        <v>66048</v>
      </c>
      <c r="I81" s="14"/>
      <c r="J81" s="12">
        <f t="shared" si="44"/>
        <v>0</v>
      </c>
      <c r="K81" s="16">
        <f t="shared" si="52"/>
        <v>4.5956988566179913E-2</v>
      </c>
      <c r="L81" s="12">
        <f t="shared" si="53"/>
        <v>2902</v>
      </c>
      <c r="M81" s="12">
        <v>67448</v>
      </c>
      <c r="N81" s="14">
        <v>1</v>
      </c>
      <c r="O81" s="12">
        <f t="shared" si="45"/>
        <v>67448</v>
      </c>
      <c r="P81" s="16">
        <f t="shared" si="54"/>
        <v>4.4960183435069467E-2</v>
      </c>
      <c r="Q81" s="12">
        <f t="shared" si="55"/>
        <v>2902</v>
      </c>
      <c r="R81" s="12">
        <v>70248</v>
      </c>
      <c r="S81" s="14"/>
      <c r="T81" s="12">
        <f t="shared" si="46"/>
        <v>0</v>
      </c>
      <c r="U81" s="16">
        <f t="shared" si="56"/>
        <v>4.3090903691384685E-2</v>
      </c>
      <c r="V81" s="12">
        <f t="shared" si="57"/>
        <v>2902</v>
      </c>
      <c r="W81" s="12">
        <v>71648</v>
      </c>
      <c r="X81" s="14"/>
      <c r="Y81" s="12">
        <f t="shared" si="47"/>
        <v>0</v>
      </c>
      <c r="Z81" s="16">
        <f t="shared" si="58"/>
        <v>4.221336514124463E-2</v>
      </c>
      <c r="AA81" s="12">
        <f t="shared" si="59"/>
        <v>2902</v>
      </c>
      <c r="AB81" s="12">
        <v>73048</v>
      </c>
      <c r="AC81" s="14"/>
      <c r="AD81" s="12">
        <f t="shared" si="48"/>
        <v>0</v>
      </c>
      <c r="AE81" s="16">
        <f t="shared" si="60"/>
        <v>4.1370855073703527E-2</v>
      </c>
      <c r="AF81" s="12">
        <f t="shared" si="61"/>
        <v>2902</v>
      </c>
      <c r="AG81" s="12">
        <v>75148</v>
      </c>
      <c r="AH81" s="14"/>
      <c r="AI81" s="12">
        <f t="shared" si="49"/>
        <v>0</v>
      </c>
      <c r="AJ81" s="16">
        <f t="shared" si="62"/>
        <v>4.0168313816681955E-2</v>
      </c>
      <c r="AK81" s="12">
        <f t="shared" si="63"/>
        <v>2902</v>
      </c>
    </row>
    <row r="82" spans="2:37" x14ac:dyDescent="0.35">
      <c r="B82" s="9">
        <v>13</v>
      </c>
      <c r="C82" s="12">
        <v>66848</v>
      </c>
      <c r="D82" s="14">
        <v>1</v>
      </c>
      <c r="E82" s="12">
        <f t="shared" si="43"/>
        <v>66848</v>
      </c>
      <c r="F82" s="16">
        <f t="shared" si="50"/>
        <v>5.2790726974927482E-2</v>
      </c>
      <c r="G82" s="12">
        <f t="shared" si="51"/>
        <v>3352</v>
      </c>
      <c r="H82" s="12">
        <v>68248</v>
      </c>
      <c r="I82" s="14">
        <v>1</v>
      </c>
      <c r="J82" s="12">
        <f t="shared" si="44"/>
        <v>68248</v>
      </c>
      <c r="K82" s="16">
        <f t="shared" si="52"/>
        <v>5.1651873767258438E-2</v>
      </c>
      <c r="L82" s="12">
        <f t="shared" si="53"/>
        <v>3352</v>
      </c>
      <c r="M82" s="12">
        <v>69648</v>
      </c>
      <c r="N82" s="14">
        <v>1</v>
      </c>
      <c r="O82" s="12">
        <f t="shared" si="45"/>
        <v>69648</v>
      </c>
      <c r="P82" s="16">
        <f t="shared" si="54"/>
        <v>5.0561119826233902E-2</v>
      </c>
      <c r="Q82" s="12">
        <f t="shared" si="55"/>
        <v>3352</v>
      </c>
      <c r="R82" s="12">
        <v>72448</v>
      </c>
      <c r="S82" s="14">
        <v>4</v>
      </c>
      <c r="T82" s="12">
        <f t="shared" si="46"/>
        <v>289792</v>
      </c>
      <c r="U82" s="16">
        <f t="shared" si="56"/>
        <v>4.851221488942925E-2</v>
      </c>
      <c r="V82" s="12">
        <f t="shared" si="57"/>
        <v>3352</v>
      </c>
      <c r="W82" s="12">
        <v>73848</v>
      </c>
      <c r="X82" s="14">
        <v>1</v>
      </c>
      <c r="Y82" s="12">
        <f t="shared" si="47"/>
        <v>73848</v>
      </c>
      <c r="Z82" s="16">
        <f t="shared" si="58"/>
        <v>4.7548797094870698E-2</v>
      </c>
      <c r="AA82" s="12">
        <f t="shared" si="59"/>
        <v>3352</v>
      </c>
      <c r="AB82" s="12">
        <v>75248</v>
      </c>
      <c r="AC82" s="14"/>
      <c r="AD82" s="12">
        <f t="shared" si="48"/>
        <v>0</v>
      </c>
      <c r="AE82" s="16">
        <f t="shared" si="60"/>
        <v>4.6622899744074742E-2</v>
      </c>
      <c r="AF82" s="12">
        <f t="shared" si="61"/>
        <v>3352</v>
      </c>
      <c r="AG82" s="12">
        <v>77348</v>
      </c>
      <c r="AH82" s="14"/>
      <c r="AI82" s="12">
        <f t="shared" si="49"/>
        <v>0</v>
      </c>
      <c r="AJ82" s="16">
        <f t="shared" si="62"/>
        <v>4.5299745932212643E-2</v>
      </c>
      <c r="AK82" s="12">
        <f t="shared" si="63"/>
        <v>3352</v>
      </c>
    </row>
    <row r="83" spans="2:37" x14ac:dyDescent="0.35">
      <c r="B83" s="9">
        <v>14</v>
      </c>
      <c r="C83" s="12">
        <v>69248</v>
      </c>
      <c r="D83" s="14"/>
      <c r="E83" s="12">
        <f t="shared" si="43"/>
        <v>0</v>
      </c>
      <c r="F83" s="16">
        <f t="shared" si="50"/>
        <v>5.4067218704335174E-2</v>
      </c>
      <c r="G83" s="12">
        <f t="shared" si="51"/>
        <v>3552</v>
      </c>
      <c r="H83" s="12">
        <v>70648</v>
      </c>
      <c r="I83" s="14"/>
      <c r="J83" s="12">
        <f t="shared" si="44"/>
        <v>0</v>
      </c>
      <c r="K83" s="16">
        <f t="shared" si="52"/>
        <v>5.2939072373912044E-2</v>
      </c>
      <c r="L83" s="12">
        <f t="shared" si="53"/>
        <v>3552</v>
      </c>
      <c r="M83" s="12">
        <v>72048</v>
      </c>
      <c r="N83" s="14"/>
      <c r="O83" s="12">
        <f t="shared" si="45"/>
        <v>0</v>
      </c>
      <c r="P83" s="16">
        <f t="shared" si="54"/>
        <v>5.1857042747021742E-2</v>
      </c>
      <c r="Q83" s="12">
        <f t="shared" si="55"/>
        <v>3552</v>
      </c>
      <c r="R83" s="12">
        <v>74848</v>
      </c>
      <c r="S83" s="14">
        <v>1</v>
      </c>
      <c r="T83" s="12">
        <f t="shared" si="46"/>
        <v>74848</v>
      </c>
      <c r="U83" s="16">
        <f t="shared" si="56"/>
        <v>4.9820466786355544E-2</v>
      </c>
      <c r="V83" s="12">
        <f t="shared" si="57"/>
        <v>3552</v>
      </c>
      <c r="W83" s="12">
        <v>76248</v>
      </c>
      <c r="X83" s="14">
        <v>3</v>
      </c>
      <c r="Y83" s="12">
        <f t="shared" si="47"/>
        <v>228744</v>
      </c>
      <c r="Z83" s="16">
        <f t="shared" si="58"/>
        <v>4.8861010234400704E-2</v>
      </c>
      <c r="AA83" s="12">
        <f t="shared" si="59"/>
        <v>3552</v>
      </c>
      <c r="AB83" s="12">
        <v>77648</v>
      </c>
      <c r="AC83" s="14"/>
      <c r="AD83" s="12">
        <f t="shared" si="48"/>
        <v>0</v>
      </c>
      <c r="AE83" s="16">
        <f t="shared" si="60"/>
        <v>4.7937810408119175E-2</v>
      </c>
      <c r="AF83" s="12">
        <f t="shared" si="61"/>
        <v>3552</v>
      </c>
      <c r="AG83" s="12">
        <v>79748</v>
      </c>
      <c r="AH83" s="14">
        <v>1</v>
      </c>
      <c r="AI83" s="12">
        <f t="shared" si="49"/>
        <v>79748</v>
      </c>
      <c r="AJ83" s="16">
        <f t="shared" si="62"/>
        <v>4.6616620295028666E-2</v>
      </c>
      <c r="AK83" s="12">
        <f t="shared" si="63"/>
        <v>3552</v>
      </c>
    </row>
    <row r="84" spans="2:37" x14ac:dyDescent="0.35">
      <c r="B84" s="9">
        <v>15</v>
      </c>
      <c r="C84" s="12">
        <v>71848</v>
      </c>
      <c r="D84" s="14"/>
      <c r="E84" s="12">
        <f t="shared" si="43"/>
        <v>0</v>
      </c>
      <c r="F84" s="16">
        <f t="shared" si="50"/>
        <v>5.5098684210526327E-2</v>
      </c>
      <c r="G84" s="12">
        <f t="shared" si="51"/>
        <v>3752</v>
      </c>
      <c r="H84" s="12">
        <v>73248</v>
      </c>
      <c r="I84" s="14"/>
      <c r="J84" s="12">
        <f t="shared" si="44"/>
        <v>0</v>
      </c>
      <c r="K84" s="16">
        <f t="shared" si="52"/>
        <v>5.3988718775181299E-2</v>
      </c>
      <c r="L84" s="12">
        <f t="shared" si="53"/>
        <v>3752</v>
      </c>
      <c r="M84" s="12">
        <v>74648</v>
      </c>
      <c r="N84" s="14"/>
      <c r="O84" s="12">
        <f t="shared" si="45"/>
        <v>0</v>
      </c>
      <c r="P84" s="16">
        <f t="shared" si="54"/>
        <v>5.292259083728279E-2</v>
      </c>
      <c r="Q84" s="12">
        <f t="shared" si="55"/>
        <v>3752</v>
      </c>
      <c r="R84" s="12">
        <v>77448</v>
      </c>
      <c r="S84" s="14">
        <v>4</v>
      </c>
      <c r="T84" s="12">
        <f t="shared" si="46"/>
        <v>309792</v>
      </c>
      <c r="U84" s="16">
        <f t="shared" si="56"/>
        <v>5.0911854103343535E-2</v>
      </c>
      <c r="V84" s="12">
        <f t="shared" si="57"/>
        <v>3752</v>
      </c>
      <c r="W84" s="12">
        <v>78848</v>
      </c>
      <c r="X84" s="14">
        <v>1</v>
      </c>
      <c r="Y84" s="12">
        <f t="shared" si="47"/>
        <v>78848</v>
      </c>
      <c r="Z84" s="16">
        <f t="shared" si="58"/>
        <v>4.9962714392244534E-2</v>
      </c>
      <c r="AA84" s="12">
        <f t="shared" si="59"/>
        <v>3752</v>
      </c>
      <c r="AB84" s="12">
        <v>80248</v>
      </c>
      <c r="AC84" s="14"/>
      <c r="AD84" s="12">
        <f t="shared" si="48"/>
        <v>0</v>
      </c>
      <c r="AE84" s="16">
        <f t="shared" si="60"/>
        <v>4.904831625183026E-2</v>
      </c>
      <c r="AF84" s="12">
        <f t="shared" si="61"/>
        <v>3752</v>
      </c>
      <c r="AG84" s="12">
        <v>82348</v>
      </c>
      <c r="AH84" s="14"/>
      <c r="AI84" s="12">
        <f t="shared" si="49"/>
        <v>0</v>
      </c>
      <c r="AJ84" s="16">
        <f t="shared" si="62"/>
        <v>4.7737798361239703E-2</v>
      </c>
      <c r="AK84" s="12">
        <f t="shared" si="63"/>
        <v>3752</v>
      </c>
    </row>
    <row r="85" spans="2:37" x14ac:dyDescent="0.35">
      <c r="B85" s="13">
        <v>16</v>
      </c>
      <c r="C85" s="12">
        <v>74648</v>
      </c>
      <c r="D85" s="14">
        <v>3</v>
      </c>
      <c r="E85" s="12">
        <f t="shared" si="43"/>
        <v>223944</v>
      </c>
      <c r="F85" s="16">
        <f t="shared" si="50"/>
        <v>5.5901323978725825E-2</v>
      </c>
      <c r="G85" s="12">
        <f t="shared" si="51"/>
        <v>3952</v>
      </c>
      <c r="H85" s="12">
        <v>76048</v>
      </c>
      <c r="I85" s="14"/>
      <c r="J85" s="12">
        <f t="shared" si="44"/>
        <v>0</v>
      </c>
      <c r="K85" s="16">
        <f t="shared" si="52"/>
        <v>5.4815801154016963E-2</v>
      </c>
      <c r="L85" s="12">
        <f t="shared" si="53"/>
        <v>3952</v>
      </c>
      <c r="M85" s="12">
        <v>77448</v>
      </c>
      <c r="N85" s="14">
        <v>2</v>
      </c>
      <c r="O85" s="12">
        <f t="shared" si="45"/>
        <v>154896</v>
      </c>
      <c r="P85" s="16">
        <f t="shared" si="54"/>
        <v>5.3771633830412613E-2</v>
      </c>
      <c r="Q85" s="12">
        <f t="shared" si="55"/>
        <v>3952</v>
      </c>
      <c r="R85" s="12">
        <v>80248</v>
      </c>
      <c r="S85" s="14">
        <v>2</v>
      </c>
      <c r="T85" s="12">
        <f t="shared" si="46"/>
        <v>160496</v>
      </c>
      <c r="U85" s="16">
        <f t="shared" si="56"/>
        <v>5.1798259410716252E-2</v>
      </c>
      <c r="V85" s="12">
        <f t="shared" si="57"/>
        <v>3952</v>
      </c>
      <c r="W85" s="12">
        <v>81648</v>
      </c>
      <c r="X85" s="14"/>
      <c r="Y85" s="12">
        <f t="shared" si="47"/>
        <v>0</v>
      </c>
      <c r="Z85" s="16">
        <f t="shared" si="58"/>
        <v>5.0864909390444746E-2</v>
      </c>
      <c r="AA85" s="12">
        <f t="shared" si="59"/>
        <v>3952</v>
      </c>
      <c r="AB85" s="12">
        <v>83048</v>
      </c>
      <c r="AC85" s="14">
        <v>1</v>
      </c>
      <c r="AD85" s="12">
        <f t="shared" si="48"/>
        <v>83048</v>
      </c>
      <c r="AE85" s="16">
        <f t="shared" si="60"/>
        <v>4.9964599979771318E-2</v>
      </c>
      <c r="AF85" s="12">
        <f t="shared" si="61"/>
        <v>3952</v>
      </c>
      <c r="AG85" s="12">
        <v>85148</v>
      </c>
      <c r="AH85" s="14"/>
      <c r="AI85" s="12">
        <f t="shared" si="49"/>
        <v>0</v>
      </c>
      <c r="AJ85" s="16">
        <f t="shared" si="62"/>
        <v>4.8672348391546327E-2</v>
      </c>
      <c r="AK85" s="12">
        <f t="shared" si="63"/>
        <v>3952</v>
      </c>
    </row>
    <row r="86" spans="2:37" x14ac:dyDescent="0.35">
      <c r="B86" s="13">
        <v>17</v>
      </c>
      <c r="C86" s="12">
        <v>79548</v>
      </c>
      <c r="D86" s="14">
        <v>4</v>
      </c>
      <c r="E86" s="12">
        <f>SUM(C86*D86)</f>
        <v>318192</v>
      </c>
      <c r="F86" s="16">
        <f t="shared" si="50"/>
        <v>8.2344617394144004E-2</v>
      </c>
      <c r="G86" s="12">
        <f t="shared" si="51"/>
        <v>6052</v>
      </c>
      <c r="H86" s="12">
        <v>80948</v>
      </c>
      <c r="I86" s="14">
        <v>1</v>
      </c>
      <c r="J86" s="12">
        <f>SUM(H86*I86)</f>
        <v>80948</v>
      </c>
      <c r="K86" s="16">
        <f t="shared" si="52"/>
        <v>8.080538346507149E-2</v>
      </c>
      <c r="L86" s="12">
        <f t="shared" si="53"/>
        <v>6052</v>
      </c>
      <c r="M86" s="12">
        <v>82348</v>
      </c>
      <c r="N86" s="14"/>
      <c r="O86" s="12">
        <f>SUM(M86*N86)</f>
        <v>0</v>
      </c>
      <c r="P86" s="16">
        <f t="shared" si="54"/>
        <v>7.9322638146167579E-2</v>
      </c>
      <c r="Q86" s="12">
        <f t="shared" si="55"/>
        <v>6052</v>
      </c>
      <c r="R86" s="12">
        <v>85148</v>
      </c>
      <c r="S86" s="14">
        <v>2</v>
      </c>
      <c r="T86" s="12">
        <f>SUM(R86*S86)</f>
        <v>170296</v>
      </c>
      <c r="U86" s="16">
        <f t="shared" si="56"/>
        <v>7.6514615151208609E-2</v>
      </c>
      <c r="V86" s="12">
        <f t="shared" si="57"/>
        <v>6052</v>
      </c>
      <c r="W86" s="12">
        <v>86548</v>
      </c>
      <c r="X86" s="14">
        <v>1</v>
      </c>
      <c r="Y86" s="12">
        <f>SUM(W86*X86)</f>
        <v>86548</v>
      </c>
      <c r="Z86" s="16">
        <f t="shared" si="58"/>
        <v>7.5183860067580932E-2</v>
      </c>
      <c r="AA86" s="12">
        <f t="shared" si="59"/>
        <v>6052</v>
      </c>
      <c r="AB86" s="12">
        <v>87948</v>
      </c>
      <c r="AC86" s="14"/>
      <c r="AD86" s="12">
        <f>SUM(AB86*AC86)</f>
        <v>0</v>
      </c>
      <c r="AE86" s="16">
        <f t="shared" si="60"/>
        <v>7.3898603106378857E-2</v>
      </c>
      <c r="AF86" s="12">
        <f t="shared" si="61"/>
        <v>6052</v>
      </c>
      <c r="AG86" s="12">
        <v>90048</v>
      </c>
      <c r="AH86" s="14"/>
      <c r="AI86" s="12">
        <f>SUM(AG86*AH86)</f>
        <v>0</v>
      </c>
      <c r="AJ86" s="16">
        <f t="shared" si="62"/>
        <v>7.2051050050002452E-2</v>
      </c>
      <c r="AK86" s="12">
        <f t="shared" si="63"/>
        <v>6052</v>
      </c>
    </row>
    <row r="87" spans="2:37" x14ac:dyDescent="0.35">
      <c r="B87" s="13">
        <v>18</v>
      </c>
      <c r="C87" s="12">
        <v>86173</v>
      </c>
      <c r="D87" s="14">
        <v>27</v>
      </c>
      <c r="E87" s="12">
        <f t="shared" ref="E87" si="64">SUM(C87*D87)</f>
        <v>2326671</v>
      </c>
      <c r="F87" s="16">
        <f t="shared" si="50"/>
        <v>9.7801161842641759E-2</v>
      </c>
      <c r="G87" s="12">
        <f t="shared" si="51"/>
        <v>7677</v>
      </c>
      <c r="H87" s="12">
        <v>87573</v>
      </c>
      <c r="I87" s="14">
        <v>3</v>
      </c>
      <c r="J87" s="12">
        <f t="shared" ref="J87" si="65">SUM(H87*I87)</f>
        <v>262719</v>
      </c>
      <c r="K87" s="16">
        <f t="shared" si="52"/>
        <v>9.6087413637728991E-2</v>
      </c>
      <c r="L87" s="12">
        <f t="shared" si="53"/>
        <v>7677</v>
      </c>
      <c r="M87" s="12">
        <v>88973</v>
      </c>
      <c r="N87" s="14">
        <v>3</v>
      </c>
      <c r="O87" s="12">
        <f t="shared" ref="O87" si="66">SUM(M87*N87)</f>
        <v>266919</v>
      </c>
      <c r="P87" s="16">
        <f t="shared" si="54"/>
        <v>9.443269041527258E-2</v>
      </c>
      <c r="Q87" s="12">
        <f t="shared" si="55"/>
        <v>7677</v>
      </c>
      <c r="R87" s="12">
        <v>91773</v>
      </c>
      <c r="S87" s="14">
        <v>31</v>
      </c>
      <c r="T87" s="12">
        <f t="shared" ref="T87" si="67">SUM(R87*S87)</f>
        <v>2844963</v>
      </c>
      <c r="U87" s="16">
        <f t="shared" si="56"/>
        <v>9.1288527397260344E-2</v>
      </c>
      <c r="V87" s="12">
        <f t="shared" si="57"/>
        <v>7677</v>
      </c>
      <c r="W87" s="12">
        <v>93173</v>
      </c>
      <c r="X87" s="14">
        <v>10</v>
      </c>
      <c r="Y87" s="12">
        <f t="shared" ref="Y87" si="68">SUM(W87*X87)</f>
        <v>931730</v>
      </c>
      <c r="Z87" s="16">
        <f t="shared" si="58"/>
        <v>8.9793674557874015E-2</v>
      </c>
      <c r="AA87" s="12">
        <f t="shared" si="59"/>
        <v>7677</v>
      </c>
      <c r="AB87" s="12">
        <v>94573</v>
      </c>
      <c r="AC87" s="14">
        <v>9</v>
      </c>
      <c r="AD87" s="12">
        <f t="shared" ref="AD87" si="69">SUM(AB87*AC87)</f>
        <v>851157</v>
      </c>
      <c r="AE87" s="16">
        <f t="shared" si="60"/>
        <v>8.8346989504695328E-2</v>
      </c>
      <c r="AF87" s="12">
        <f t="shared" si="61"/>
        <v>7677</v>
      </c>
      <c r="AG87" s="12">
        <v>96673</v>
      </c>
      <c r="AH87" s="14">
        <v>6</v>
      </c>
      <c r="AI87" s="12">
        <f t="shared" ref="AI87" si="70">SUM(AG87*AH87)</f>
        <v>580038</v>
      </c>
      <c r="AJ87" s="16">
        <f t="shared" si="62"/>
        <v>8.6262303923771766E-2</v>
      </c>
      <c r="AK87" s="12">
        <f t="shared" si="63"/>
        <v>7677</v>
      </c>
    </row>
    <row r="88" spans="2:37" x14ac:dyDescent="0.35">
      <c r="B88" s="13"/>
      <c r="C88" s="12"/>
      <c r="D88" s="14"/>
      <c r="E88" s="12"/>
      <c r="F88" s="16">
        <f>SUM(C87/C53)-1</f>
        <v>1.1740809881065628E-2</v>
      </c>
      <c r="G88" s="12">
        <f>SUM(C87-C53)</f>
        <v>1000</v>
      </c>
      <c r="H88" s="12"/>
      <c r="I88" s="14"/>
      <c r="J88" s="12"/>
      <c r="K88" s="16">
        <f>SUM(H87/H53)-1</f>
        <v>1.1550945444884775E-2</v>
      </c>
      <c r="L88" s="12">
        <f>SUM(H87-H53)</f>
        <v>1000</v>
      </c>
      <c r="M88" s="12"/>
      <c r="N88" s="14"/>
      <c r="O88" s="12"/>
      <c r="P88" s="16">
        <f>SUM(M87/M53)-1</f>
        <v>1.1367124003955675E-2</v>
      </c>
      <c r="Q88" s="12">
        <f>SUM(M87-M53)</f>
        <v>1000</v>
      </c>
      <c r="R88" s="12"/>
      <c r="S88" s="14"/>
      <c r="T88" s="12"/>
      <c r="U88" s="16">
        <f>SUM(R87/R53)-1</f>
        <v>1.1016491688057073E-2</v>
      </c>
      <c r="V88" s="12">
        <f>SUM(R87-R53)</f>
        <v>1000</v>
      </c>
      <c r="W88" s="12"/>
      <c r="X88" s="14"/>
      <c r="Y88" s="12"/>
      <c r="Z88" s="16">
        <f>SUM(W87/W53)-1</f>
        <v>1.0849164071908168E-2</v>
      </c>
      <c r="AA88" s="12">
        <f>SUM(W87-W53)</f>
        <v>1000</v>
      </c>
      <c r="AB88" s="12"/>
      <c r="AC88" s="14"/>
      <c r="AD88" s="12"/>
      <c r="AE88" s="16">
        <f>SUM(AB87/AB53)-1</f>
        <v>1.0686843427057058E-2</v>
      </c>
      <c r="AF88" s="12">
        <f>SUM(AB87-AB53)</f>
        <v>1000</v>
      </c>
      <c r="AG88" s="12"/>
      <c r="AH88" s="14"/>
      <c r="AI88" s="12"/>
      <c r="AJ88" s="16">
        <f>SUM(AG87/AG53)-1</f>
        <v>1.0452269710367501E-2</v>
      </c>
      <c r="AK88" s="12">
        <f>SUM(AG87-AG53)</f>
        <v>1000</v>
      </c>
    </row>
    <row r="89" spans="2:37" x14ac:dyDescent="0.35">
      <c r="D89" s="15">
        <f>SUM(D70:D87)</f>
        <v>69.3</v>
      </c>
      <c r="E89" s="15">
        <f t="shared" ref="E89" si="71">SUM(E70:E87)</f>
        <v>4830447.2</v>
      </c>
      <c r="F89" s="15"/>
      <c r="G89" s="15"/>
      <c r="I89" s="15">
        <f>SUM(I70:I87)</f>
        <v>12</v>
      </c>
      <c r="J89" s="15">
        <f t="shared" ref="J89" si="72">SUM(J70:J87)</f>
        <v>815827</v>
      </c>
      <c r="N89" s="15">
        <f>SUM(N70:N87)</f>
        <v>8</v>
      </c>
      <c r="O89" s="15">
        <f t="shared" ref="O89" si="73">SUM(O70:O87)</f>
        <v>616005</v>
      </c>
      <c r="S89" s="15">
        <f>SUM(S70:S87)</f>
        <v>67.642799999999994</v>
      </c>
      <c r="T89" s="15">
        <f t="shared" ref="T89" si="74">SUM(T70:T87)</f>
        <v>5319153.5032000002</v>
      </c>
      <c r="X89" s="15">
        <f>SUM(X70:X87)</f>
        <v>19</v>
      </c>
      <c r="Y89" s="15">
        <f t="shared" ref="Y89" si="75">SUM(Y70:Y87)</f>
        <v>1591200</v>
      </c>
      <c r="AC89" s="15">
        <f>SUM(AC70:AC87)</f>
        <v>16</v>
      </c>
      <c r="AD89" s="15">
        <f t="shared" ref="AD89" si="76">SUM(AD70:AD87)</f>
        <v>1317919</v>
      </c>
      <c r="AH89" s="15">
        <f>SUM(AH70:AH87)</f>
        <v>8</v>
      </c>
      <c r="AI89" s="15">
        <f t="shared" ref="AI89" si="77">SUM(AI70:AI87)</f>
        <v>723830</v>
      </c>
    </row>
    <row r="91" spans="2:37" x14ac:dyDescent="0.35">
      <c r="B91" t="s">
        <v>15</v>
      </c>
      <c r="C91" s="15">
        <f>SUM(D89+I89+N89+S89+X89+AC89+AH89)</f>
        <v>199.94279999999998</v>
      </c>
    </row>
    <row r="92" spans="2:37" x14ac:dyDescent="0.35">
      <c r="B92" t="s">
        <v>14</v>
      </c>
      <c r="C92" s="17">
        <f>SUM(E89+J89+O89+T89+Y89+AD89+AI89)</f>
        <v>15214381.703200001</v>
      </c>
    </row>
    <row r="93" spans="2:37" x14ac:dyDescent="0.35">
      <c r="B93" t="s">
        <v>20</v>
      </c>
      <c r="C93" s="18">
        <f>SUM(C92/C58)-1</f>
        <v>2.9996916771091175E-2</v>
      </c>
    </row>
    <row r="94" spans="2:37" x14ac:dyDescent="0.35">
      <c r="B94" t="s">
        <v>21</v>
      </c>
      <c r="C94" s="19">
        <f>SUM(C92-C58)</f>
        <v>443093.11440000124</v>
      </c>
    </row>
    <row r="98" spans="2:37" x14ac:dyDescent="0.35">
      <c r="B98" s="1" t="s">
        <v>24</v>
      </c>
    </row>
    <row r="99" spans="2:37" x14ac:dyDescent="0.35">
      <c r="B99" s="3" t="s">
        <v>25</v>
      </c>
    </row>
    <row r="100" spans="2:37" x14ac:dyDescent="0.35">
      <c r="B100" s="5" t="s">
        <v>11</v>
      </c>
    </row>
    <row r="101" spans="2:37" x14ac:dyDescent="0.35">
      <c r="B101" s="7" t="s">
        <v>2</v>
      </c>
    </row>
    <row r="102" spans="2:37" x14ac:dyDescent="0.35">
      <c r="B102" s="9" t="s">
        <v>3</v>
      </c>
      <c r="C102" s="9" t="s">
        <v>4</v>
      </c>
      <c r="D102" s="9" t="s">
        <v>16</v>
      </c>
      <c r="E102" s="9" t="s">
        <v>17</v>
      </c>
      <c r="F102" s="9" t="s">
        <v>18</v>
      </c>
      <c r="G102" s="9" t="s">
        <v>19</v>
      </c>
      <c r="H102" s="9" t="s">
        <v>5</v>
      </c>
      <c r="I102" s="9" t="s">
        <v>16</v>
      </c>
      <c r="J102" s="9" t="s">
        <v>17</v>
      </c>
      <c r="K102" s="9" t="s">
        <v>18</v>
      </c>
      <c r="L102" s="9" t="s">
        <v>19</v>
      </c>
      <c r="M102" s="9" t="s">
        <v>6</v>
      </c>
      <c r="N102" s="9" t="s">
        <v>16</v>
      </c>
      <c r="O102" s="9" t="s">
        <v>17</v>
      </c>
      <c r="P102" s="9" t="s">
        <v>18</v>
      </c>
      <c r="Q102" s="9" t="s">
        <v>19</v>
      </c>
      <c r="R102" s="9" t="s">
        <v>7</v>
      </c>
      <c r="S102" s="9" t="s">
        <v>16</v>
      </c>
      <c r="T102" s="9" t="s">
        <v>17</v>
      </c>
      <c r="U102" s="9" t="s">
        <v>18</v>
      </c>
      <c r="V102" s="9" t="s">
        <v>19</v>
      </c>
      <c r="W102" s="9" t="s">
        <v>8</v>
      </c>
      <c r="X102" s="9" t="s">
        <v>16</v>
      </c>
      <c r="Y102" s="9" t="s">
        <v>17</v>
      </c>
      <c r="Z102" s="9" t="s">
        <v>18</v>
      </c>
      <c r="AA102" s="9" t="s">
        <v>19</v>
      </c>
      <c r="AB102" s="9" t="s">
        <v>9</v>
      </c>
      <c r="AC102" s="9" t="s">
        <v>16</v>
      </c>
      <c r="AD102" s="9" t="s">
        <v>17</v>
      </c>
      <c r="AE102" s="9" t="s">
        <v>18</v>
      </c>
      <c r="AF102" s="9" t="s">
        <v>19</v>
      </c>
      <c r="AG102" s="9" t="s">
        <v>10</v>
      </c>
      <c r="AH102" s="9" t="s">
        <v>16</v>
      </c>
      <c r="AI102" s="9" t="s">
        <v>17</v>
      </c>
      <c r="AJ102" s="9" t="s">
        <v>18</v>
      </c>
      <c r="AK102" s="9" t="s">
        <v>19</v>
      </c>
    </row>
    <row r="103" spans="2:37" x14ac:dyDescent="0.35">
      <c r="B103" s="10">
        <v>0</v>
      </c>
      <c r="C103" s="11">
        <v>0</v>
      </c>
      <c r="D103" s="11"/>
      <c r="E103" s="11"/>
      <c r="F103" s="11"/>
      <c r="G103" s="11"/>
      <c r="H103" s="11">
        <v>0</v>
      </c>
      <c r="I103" s="11"/>
      <c r="J103" s="11"/>
      <c r="K103" s="11"/>
      <c r="L103" s="11"/>
      <c r="M103" s="11">
        <v>0</v>
      </c>
      <c r="N103" s="11"/>
      <c r="O103" s="11"/>
      <c r="P103" s="11"/>
      <c r="Q103" s="11"/>
      <c r="R103" s="11">
        <v>0</v>
      </c>
      <c r="S103" s="11"/>
      <c r="T103" s="11"/>
      <c r="U103" s="11"/>
      <c r="V103" s="11"/>
      <c r="W103" s="11">
        <v>0</v>
      </c>
      <c r="X103" s="11"/>
      <c r="Y103" s="11"/>
      <c r="Z103" s="11"/>
      <c r="AA103" s="11"/>
      <c r="AB103" s="11">
        <v>0</v>
      </c>
      <c r="AC103" s="11"/>
      <c r="AD103" s="11"/>
      <c r="AE103" s="11"/>
      <c r="AF103" s="11"/>
      <c r="AG103" s="11">
        <v>0</v>
      </c>
    </row>
    <row r="104" spans="2:37" x14ac:dyDescent="0.35">
      <c r="B104" s="9">
        <v>1</v>
      </c>
      <c r="C104" s="12">
        <v>53072</v>
      </c>
      <c r="D104" s="14"/>
      <c r="E104" s="12">
        <f>SUM(C104*D104)</f>
        <v>0</v>
      </c>
      <c r="F104" s="12"/>
      <c r="G104" s="12"/>
      <c r="H104" s="12">
        <v>54472</v>
      </c>
      <c r="I104" s="14"/>
      <c r="J104" s="12">
        <f t="shared" ref="J104:J121" si="78">SUM(H104*I104)</f>
        <v>0</v>
      </c>
      <c r="K104" s="12"/>
      <c r="L104" s="12"/>
      <c r="M104" s="12">
        <v>55872</v>
      </c>
      <c r="N104" s="14"/>
      <c r="O104" s="12">
        <f>SUM(M104*N104)</f>
        <v>0</v>
      </c>
      <c r="P104" s="12"/>
      <c r="Q104" s="12"/>
      <c r="R104" s="12">
        <v>58672</v>
      </c>
      <c r="S104" s="14"/>
      <c r="T104" s="12">
        <f>SUM(R104*S104)</f>
        <v>0</v>
      </c>
      <c r="U104" s="12"/>
      <c r="V104" s="12"/>
      <c r="W104" s="12">
        <v>60072</v>
      </c>
      <c r="X104" s="14"/>
      <c r="Y104" s="12">
        <f>SUM(W104*X104)</f>
        <v>0</v>
      </c>
      <c r="Z104" s="12"/>
      <c r="AA104" s="12"/>
      <c r="AB104" s="12">
        <v>61472</v>
      </c>
      <c r="AC104" s="14"/>
      <c r="AD104" s="12">
        <f>SUM(AB104*AC104)</f>
        <v>0</v>
      </c>
      <c r="AE104" s="12"/>
      <c r="AF104" s="12"/>
      <c r="AG104" s="12">
        <v>63572</v>
      </c>
      <c r="AH104" s="14"/>
      <c r="AI104" s="12">
        <f>SUM(AG104*AH104)</f>
        <v>0</v>
      </c>
    </row>
    <row r="105" spans="2:37" x14ac:dyDescent="0.35">
      <c r="B105" s="9">
        <v>2</v>
      </c>
      <c r="C105" s="12">
        <v>53572</v>
      </c>
      <c r="D105" s="14"/>
      <c r="E105" s="12">
        <f t="shared" ref="E105:E119" si="79">SUM(C105*D105)</f>
        <v>0</v>
      </c>
      <c r="F105" s="16">
        <f>SUM(C105/C70)-1</f>
        <v>3.4328300575356296E-2</v>
      </c>
      <c r="G105" s="12">
        <f>SUM(C105-C70)</f>
        <v>1778</v>
      </c>
      <c r="H105" s="12">
        <v>54972</v>
      </c>
      <c r="I105" s="14"/>
      <c r="J105" s="12">
        <f t="shared" si="78"/>
        <v>0</v>
      </c>
      <c r="K105" s="16">
        <f t="shared" ref="K105:K121" si="80">SUM(H105/H70)-1</f>
        <v>3.3424822348385064E-2</v>
      </c>
      <c r="L105" s="12">
        <f t="shared" ref="L105:L121" si="81">SUM(H105-H70)</f>
        <v>1778</v>
      </c>
      <c r="M105" s="12">
        <v>56372</v>
      </c>
      <c r="N105" s="14"/>
      <c r="O105" s="12">
        <f t="shared" ref="O105:O119" si="82">SUM(M105*N105)</f>
        <v>0</v>
      </c>
      <c r="P105" s="16">
        <f>SUM(M105/M70)-1</f>
        <v>3.256768143019384E-2</v>
      </c>
      <c r="Q105" s="12">
        <f>SUM(M105-M70)</f>
        <v>1778</v>
      </c>
      <c r="R105" s="12">
        <v>59172</v>
      </c>
      <c r="S105" s="14"/>
      <c r="T105" s="12">
        <f t="shared" ref="T105:T119" si="83">SUM(R105*S105)</f>
        <v>0</v>
      </c>
      <c r="U105" s="16">
        <f>SUM(R105/R70)-1</f>
        <v>3.0978847963201828E-2</v>
      </c>
      <c r="V105" s="12">
        <f>SUM(R105-R70)</f>
        <v>1778</v>
      </c>
      <c r="W105" s="12">
        <v>60572</v>
      </c>
      <c r="X105" s="14"/>
      <c r="Y105" s="12">
        <f t="shared" ref="Y105:Y119" si="84">SUM(W105*X105)</f>
        <v>0</v>
      </c>
      <c r="Z105" s="16">
        <f>SUM(W105/W70)-1</f>
        <v>3.0241181072898637E-2</v>
      </c>
      <c r="AA105" s="12">
        <f>SUM(W105-W70)</f>
        <v>1778</v>
      </c>
      <c r="AB105" s="12">
        <v>61972</v>
      </c>
      <c r="AC105" s="14"/>
      <c r="AD105" s="12">
        <f t="shared" ref="AD105:AD119" si="85">SUM(AB105*AC105)</f>
        <v>0</v>
      </c>
      <c r="AE105" s="16">
        <f>SUM(AB105/AB70)-1</f>
        <v>2.9537827690467422E-2</v>
      </c>
      <c r="AF105" s="12">
        <f>SUM(AB105-AB70)</f>
        <v>1778</v>
      </c>
      <c r="AG105" s="12">
        <v>64072</v>
      </c>
      <c r="AH105" s="14"/>
      <c r="AI105" s="12">
        <f t="shared" ref="AI105:AI119" si="86">SUM(AG105*AH105)</f>
        <v>0</v>
      </c>
      <c r="AJ105" s="16">
        <f>SUM(AG105/AG70)-1</f>
        <v>2.8542074678139073E-2</v>
      </c>
      <c r="AK105" s="12">
        <f>SUM(AG105-AG70)</f>
        <v>1778</v>
      </c>
    </row>
    <row r="106" spans="2:37" x14ac:dyDescent="0.35">
      <c r="B106" s="9">
        <v>3</v>
      </c>
      <c r="C106" s="12">
        <v>54072</v>
      </c>
      <c r="D106" s="14"/>
      <c r="E106" s="12">
        <f t="shared" si="79"/>
        <v>0</v>
      </c>
      <c r="F106" s="16">
        <f t="shared" ref="F106:F121" si="87">SUM(C106/C71)-1</f>
        <v>3.4000076490610764E-2</v>
      </c>
      <c r="G106" s="12">
        <f t="shared" ref="G106:G121" si="88">SUM(C106-C71)</f>
        <v>1778</v>
      </c>
      <c r="H106" s="12">
        <v>55472</v>
      </c>
      <c r="I106" s="14"/>
      <c r="J106" s="12">
        <f t="shared" si="78"/>
        <v>0</v>
      </c>
      <c r="K106" s="16">
        <f t="shared" si="80"/>
        <v>3.3113569486348471E-2</v>
      </c>
      <c r="L106" s="12">
        <f t="shared" si="81"/>
        <v>1778</v>
      </c>
      <c r="M106" s="12">
        <v>56872</v>
      </c>
      <c r="N106" s="14"/>
      <c r="O106" s="12">
        <f t="shared" si="82"/>
        <v>0</v>
      </c>
      <c r="P106" s="16">
        <f t="shared" ref="P106:P121" si="89">SUM(M106/M71)-1</f>
        <v>3.2272116745925228E-2</v>
      </c>
      <c r="Q106" s="12">
        <f t="shared" ref="Q106:Q121" si="90">SUM(M106-M71)</f>
        <v>1778</v>
      </c>
      <c r="R106" s="12">
        <v>59672</v>
      </c>
      <c r="S106" s="14"/>
      <c r="T106" s="12">
        <f t="shared" si="83"/>
        <v>0</v>
      </c>
      <c r="U106" s="16">
        <f t="shared" ref="U106:U121" si="91">SUM(R106/R71)-1</f>
        <v>3.0711299961999616E-2</v>
      </c>
      <c r="V106" s="12">
        <f t="shared" ref="V106:V121" si="92">SUM(R106-R71)</f>
        <v>1778</v>
      </c>
      <c r="W106" s="12">
        <v>61072</v>
      </c>
      <c r="X106" s="14"/>
      <c r="Y106" s="12">
        <f t="shared" si="84"/>
        <v>0</v>
      </c>
      <c r="Z106" s="16">
        <f t="shared" ref="Z106:Z121" si="93">SUM(W106/W71)-1</f>
        <v>2.9986170607481322E-2</v>
      </c>
      <c r="AA106" s="12">
        <f t="shared" ref="AA106:AA121" si="94">SUM(W106-W71)</f>
        <v>1778</v>
      </c>
      <c r="AB106" s="12">
        <v>62472</v>
      </c>
      <c r="AC106" s="14"/>
      <c r="AD106" s="12">
        <f t="shared" si="85"/>
        <v>0</v>
      </c>
      <c r="AE106" s="16">
        <f t="shared" ref="AE106:AE121" si="95">SUM(AB106/AB71)-1</f>
        <v>2.9294493689656198E-2</v>
      </c>
      <c r="AF106" s="12">
        <f t="shared" ref="AF106:AF121" si="96">SUM(AB106-AB71)</f>
        <v>1778</v>
      </c>
      <c r="AG106" s="12">
        <v>64572</v>
      </c>
      <c r="AH106" s="14"/>
      <c r="AI106" s="12">
        <f t="shared" si="86"/>
        <v>0</v>
      </c>
      <c r="AJ106" s="16">
        <f t="shared" ref="AJ106:AJ121" si="97">SUM(AG106/AG71)-1</f>
        <v>2.831480714717971E-2</v>
      </c>
      <c r="AK106" s="12">
        <f t="shared" ref="AK106:AK121" si="98">SUM(AG106-AG71)</f>
        <v>1778</v>
      </c>
    </row>
    <row r="107" spans="2:37" x14ac:dyDescent="0.35">
      <c r="B107" s="9">
        <v>4</v>
      </c>
      <c r="C107" s="12">
        <v>54822</v>
      </c>
      <c r="D107" s="14">
        <v>7</v>
      </c>
      <c r="E107" s="12">
        <f t="shared" si="79"/>
        <v>383754</v>
      </c>
      <c r="F107" s="16">
        <f t="shared" si="87"/>
        <v>3.8413456074553931E-2</v>
      </c>
      <c r="G107" s="12">
        <f t="shared" si="88"/>
        <v>2028</v>
      </c>
      <c r="H107" s="12">
        <v>56222</v>
      </c>
      <c r="I107" s="14"/>
      <c r="J107" s="12">
        <f t="shared" si="78"/>
        <v>0</v>
      </c>
      <c r="K107" s="16">
        <f t="shared" si="80"/>
        <v>3.7421116728789228E-2</v>
      </c>
      <c r="L107" s="12">
        <f t="shared" si="81"/>
        <v>2028</v>
      </c>
      <c r="M107" s="12">
        <v>57622</v>
      </c>
      <c r="N107" s="14"/>
      <c r="O107" s="12">
        <f t="shared" si="82"/>
        <v>0</v>
      </c>
      <c r="P107" s="16">
        <f t="shared" si="89"/>
        <v>3.6478756700363268E-2</v>
      </c>
      <c r="Q107" s="12">
        <f t="shared" si="90"/>
        <v>2028</v>
      </c>
      <c r="R107" s="12">
        <v>60422</v>
      </c>
      <c r="S107" s="14">
        <v>5</v>
      </c>
      <c r="T107" s="12">
        <f t="shared" si="83"/>
        <v>302110</v>
      </c>
      <c r="U107" s="16">
        <f t="shared" si="91"/>
        <v>3.4729595506387545E-2</v>
      </c>
      <c r="V107" s="12">
        <f t="shared" si="92"/>
        <v>2028</v>
      </c>
      <c r="W107" s="12">
        <v>61822</v>
      </c>
      <c r="X107" s="14">
        <v>1</v>
      </c>
      <c r="Y107" s="12">
        <f t="shared" si="84"/>
        <v>61822</v>
      </c>
      <c r="Z107" s="16">
        <f t="shared" si="93"/>
        <v>3.3916446466200512E-2</v>
      </c>
      <c r="AA107" s="12">
        <f t="shared" si="94"/>
        <v>2028</v>
      </c>
      <c r="AB107" s="12">
        <v>63222</v>
      </c>
      <c r="AC107" s="14">
        <v>1</v>
      </c>
      <c r="AD107" s="12">
        <f t="shared" si="85"/>
        <v>63222</v>
      </c>
      <c r="AE107" s="16">
        <f t="shared" si="95"/>
        <v>3.3140503970977564E-2</v>
      </c>
      <c r="AF107" s="12">
        <f t="shared" si="96"/>
        <v>2028</v>
      </c>
      <c r="AG107" s="12">
        <v>65322</v>
      </c>
      <c r="AH107" s="14"/>
      <c r="AI107" s="12">
        <f t="shared" si="86"/>
        <v>0</v>
      </c>
      <c r="AJ107" s="16">
        <f t="shared" si="97"/>
        <v>3.2040951748981028E-2</v>
      </c>
      <c r="AK107" s="12">
        <f t="shared" si="98"/>
        <v>2028</v>
      </c>
    </row>
    <row r="108" spans="2:37" x14ac:dyDescent="0.35">
      <c r="B108" s="9">
        <v>5</v>
      </c>
      <c r="C108" s="12">
        <v>55572</v>
      </c>
      <c r="D108" s="14">
        <v>6.8</v>
      </c>
      <c r="E108" s="12">
        <f t="shared" si="79"/>
        <v>377889.6</v>
      </c>
      <c r="F108" s="16">
        <f t="shared" si="87"/>
        <v>3.7875392200806823E-2</v>
      </c>
      <c r="G108" s="12">
        <f t="shared" si="88"/>
        <v>2028</v>
      </c>
      <c r="H108" s="12">
        <v>56972</v>
      </c>
      <c r="I108" s="14">
        <v>1</v>
      </c>
      <c r="J108" s="12">
        <f t="shared" si="78"/>
        <v>56972</v>
      </c>
      <c r="K108" s="16">
        <f t="shared" si="80"/>
        <v>3.6910308677926551E-2</v>
      </c>
      <c r="L108" s="12">
        <f t="shared" si="81"/>
        <v>2028</v>
      </c>
      <c r="M108" s="12">
        <v>58372</v>
      </c>
      <c r="N108" s="14"/>
      <c r="O108" s="12">
        <f t="shared" si="82"/>
        <v>0</v>
      </c>
      <c r="P108" s="16">
        <f t="shared" si="89"/>
        <v>3.5993184722419524E-2</v>
      </c>
      <c r="Q108" s="12">
        <f t="shared" si="90"/>
        <v>2028</v>
      </c>
      <c r="R108" s="12">
        <v>61172</v>
      </c>
      <c r="S108" s="14">
        <v>1</v>
      </c>
      <c r="T108" s="12">
        <f t="shared" si="83"/>
        <v>61172</v>
      </c>
      <c r="U108" s="16">
        <f t="shared" si="91"/>
        <v>3.4289192479372455E-2</v>
      </c>
      <c r="V108" s="12">
        <f t="shared" si="92"/>
        <v>2028</v>
      </c>
      <c r="W108" s="12">
        <v>62572</v>
      </c>
      <c r="X108" s="14"/>
      <c r="Y108" s="12">
        <f t="shared" si="84"/>
        <v>0</v>
      </c>
      <c r="Z108" s="16">
        <f t="shared" si="93"/>
        <v>3.3496300211416585E-2</v>
      </c>
      <c r="AA108" s="12">
        <f t="shared" si="94"/>
        <v>2028</v>
      </c>
      <c r="AB108" s="12">
        <v>63972</v>
      </c>
      <c r="AC108" s="14">
        <v>1</v>
      </c>
      <c r="AD108" s="12">
        <f t="shared" si="85"/>
        <v>63972</v>
      </c>
      <c r="AE108" s="16">
        <f t="shared" si="95"/>
        <v>3.2739248353351513E-2</v>
      </c>
      <c r="AF108" s="12">
        <f t="shared" si="96"/>
        <v>2028</v>
      </c>
      <c r="AG108" s="12">
        <v>66072</v>
      </c>
      <c r="AH108" s="14">
        <v>1</v>
      </c>
      <c r="AI108" s="12">
        <f t="shared" si="86"/>
        <v>66072</v>
      </c>
      <c r="AJ108" s="16">
        <f t="shared" si="97"/>
        <v>3.1665729810755217E-2</v>
      </c>
      <c r="AK108" s="12">
        <f t="shared" si="98"/>
        <v>2028</v>
      </c>
    </row>
    <row r="109" spans="2:37" x14ac:dyDescent="0.35">
      <c r="B109" s="9">
        <v>6</v>
      </c>
      <c r="C109" s="12">
        <v>56672</v>
      </c>
      <c r="D109" s="14">
        <v>8.5</v>
      </c>
      <c r="E109" s="12">
        <f t="shared" si="79"/>
        <v>481712</v>
      </c>
      <c r="F109" s="16">
        <f t="shared" si="87"/>
        <v>4.3798578111761799E-2</v>
      </c>
      <c r="G109" s="12">
        <f t="shared" si="88"/>
        <v>2378</v>
      </c>
      <c r="H109" s="12">
        <v>58072</v>
      </c>
      <c r="I109" s="14">
        <v>3</v>
      </c>
      <c r="J109" s="12">
        <f t="shared" si="78"/>
        <v>174216</v>
      </c>
      <c r="K109" s="16">
        <f t="shared" si="80"/>
        <v>4.2697597586813574E-2</v>
      </c>
      <c r="L109" s="12">
        <f t="shared" si="81"/>
        <v>2378</v>
      </c>
      <c r="M109" s="12">
        <v>59472</v>
      </c>
      <c r="N109" s="14">
        <v>1</v>
      </c>
      <c r="O109" s="12">
        <f t="shared" si="82"/>
        <v>59472</v>
      </c>
      <c r="P109" s="16">
        <f t="shared" si="89"/>
        <v>4.1650611272638027E-2</v>
      </c>
      <c r="Q109" s="12">
        <f t="shared" si="90"/>
        <v>2378</v>
      </c>
      <c r="R109" s="12">
        <v>62272</v>
      </c>
      <c r="S109" s="14">
        <v>2</v>
      </c>
      <c r="T109" s="12">
        <f t="shared" si="83"/>
        <v>124544</v>
      </c>
      <c r="U109" s="16">
        <f t="shared" si="91"/>
        <v>3.9703476141182747E-2</v>
      </c>
      <c r="V109" s="12">
        <f t="shared" si="92"/>
        <v>2378</v>
      </c>
      <c r="W109" s="12">
        <v>63672</v>
      </c>
      <c r="X109" s="14"/>
      <c r="Y109" s="12">
        <f t="shared" si="84"/>
        <v>0</v>
      </c>
      <c r="Z109" s="16">
        <f t="shared" si="93"/>
        <v>3.8796619571246804E-2</v>
      </c>
      <c r="AA109" s="12">
        <f t="shared" si="94"/>
        <v>2378</v>
      </c>
      <c r="AB109" s="12">
        <v>65072</v>
      </c>
      <c r="AC109" s="14"/>
      <c r="AD109" s="12">
        <f t="shared" si="85"/>
        <v>0</v>
      </c>
      <c r="AE109" s="16">
        <f t="shared" si="95"/>
        <v>3.7930264459118845E-2</v>
      </c>
      <c r="AF109" s="12">
        <f t="shared" si="96"/>
        <v>2378</v>
      </c>
      <c r="AG109" s="12">
        <v>67172</v>
      </c>
      <c r="AH109" s="14"/>
      <c r="AI109" s="12">
        <f t="shared" si="86"/>
        <v>0</v>
      </c>
      <c r="AJ109" s="16">
        <f t="shared" si="97"/>
        <v>3.6700929098373303E-2</v>
      </c>
      <c r="AK109" s="12">
        <f t="shared" si="98"/>
        <v>2378</v>
      </c>
    </row>
    <row r="110" spans="2:37" x14ac:dyDescent="0.35">
      <c r="B110" s="9">
        <v>7</v>
      </c>
      <c r="C110" s="12">
        <v>57972</v>
      </c>
      <c r="D110" s="14">
        <v>2</v>
      </c>
      <c r="E110" s="12">
        <f t="shared" si="79"/>
        <v>115944</v>
      </c>
      <c r="F110" s="16">
        <f t="shared" si="87"/>
        <v>4.6539336390222674E-2</v>
      </c>
      <c r="G110" s="12">
        <f t="shared" si="88"/>
        <v>2578</v>
      </c>
      <c r="H110" s="12">
        <v>59372</v>
      </c>
      <c r="I110" s="14"/>
      <c r="J110" s="12">
        <f t="shared" si="78"/>
        <v>0</v>
      </c>
      <c r="K110" s="16">
        <f t="shared" si="80"/>
        <v>4.539211888579775E-2</v>
      </c>
      <c r="L110" s="12">
        <f t="shared" si="81"/>
        <v>2578</v>
      </c>
      <c r="M110" s="12">
        <v>60772</v>
      </c>
      <c r="N110" s="14"/>
      <c r="O110" s="12">
        <f t="shared" si="82"/>
        <v>0</v>
      </c>
      <c r="P110" s="16">
        <f t="shared" si="89"/>
        <v>4.4300099666632287E-2</v>
      </c>
      <c r="Q110" s="12">
        <f t="shared" si="90"/>
        <v>2578</v>
      </c>
      <c r="R110" s="12">
        <v>63572</v>
      </c>
      <c r="S110" s="14">
        <v>3</v>
      </c>
      <c r="T110" s="12">
        <f t="shared" si="83"/>
        <v>190716</v>
      </c>
      <c r="U110" s="16">
        <f t="shared" si="91"/>
        <v>4.2266452437944801E-2</v>
      </c>
      <c r="V110" s="12">
        <f t="shared" si="92"/>
        <v>2578</v>
      </c>
      <c r="W110" s="12">
        <v>64972</v>
      </c>
      <c r="X110" s="14"/>
      <c r="Y110" s="12">
        <f t="shared" si="84"/>
        <v>0</v>
      </c>
      <c r="Z110" s="16">
        <f t="shared" si="93"/>
        <v>4.1318075455973435E-2</v>
      </c>
      <c r="AA110" s="12">
        <f t="shared" si="94"/>
        <v>2578</v>
      </c>
      <c r="AB110" s="12">
        <v>66372</v>
      </c>
      <c r="AC110" s="14">
        <v>2</v>
      </c>
      <c r="AD110" s="12">
        <f t="shared" si="85"/>
        <v>132744</v>
      </c>
      <c r="AE110" s="16">
        <f t="shared" si="95"/>
        <v>4.0411323948960742E-2</v>
      </c>
      <c r="AF110" s="12">
        <f t="shared" si="96"/>
        <v>2578</v>
      </c>
      <c r="AG110" s="12">
        <v>68472</v>
      </c>
      <c r="AH110" s="14"/>
      <c r="AI110" s="12">
        <f t="shared" si="86"/>
        <v>0</v>
      </c>
      <c r="AJ110" s="16">
        <f t="shared" si="97"/>
        <v>3.912344067745166E-2</v>
      </c>
      <c r="AK110" s="12">
        <f t="shared" si="98"/>
        <v>2578</v>
      </c>
    </row>
    <row r="111" spans="2:37" x14ac:dyDescent="0.35">
      <c r="B111" s="9">
        <v>8</v>
      </c>
      <c r="C111" s="12">
        <v>59372</v>
      </c>
      <c r="D111" s="14">
        <v>2</v>
      </c>
      <c r="E111" s="12">
        <f t="shared" si="79"/>
        <v>118744</v>
      </c>
      <c r="F111" s="16">
        <f t="shared" si="87"/>
        <v>4.7236039087028558E-2</v>
      </c>
      <c r="G111" s="12">
        <f t="shared" si="88"/>
        <v>2678</v>
      </c>
      <c r="H111" s="12">
        <v>60772</v>
      </c>
      <c r="I111" s="14">
        <v>1</v>
      </c>
      <c r="J111" s="12">
        <f t="shared" si="78"/>
        <v>60772</v>
      </c>
      <c r="K111" s="16">
        <f t="shared" si="80"/>
        <v>4.6097703721554639E-2</v>
      </c>
      <c r="L111" s="12">
        <f t="shared" si="81"/>
        <v>2678</v>
      </c>
      <c r="M111" s="12">
        <v>62172</v>
      </c>
      <c r="N111" s="14"/>
      <c r="O111" s="12">
        <f t="shared" si="82"/>
        <v>0</v>
      </c>
      <c r="P111" s="16">
        <f t="shared" si="89"/>
        <v>4.501294248159482E-2</v>
      </c>
      <c r="Q111" s="12">
        <f t="shared" si="90"/>
        <v>2678</v>
      </c>
      <c r="R111" s="12">
        <v>64972</v>
      </c>
      <c r="S111" s="14">
        <v>3</v>
      </c>
      <c r="T111" s="12">
        <f t="shared" si="83"/>
        <v>194916</v>
      </c>
      <c r="U111" s="16">
        <f t="shared" si="91"/>
        <v>4.298969403152797E-2</v>
      </c>
      <c r="V111" s="12">
        <f t="shared" si="92"/>
        <v>2678</v>
      </c>
      <c r="W111" s="12">
        <v>66372</v>
      </c>
      <c r="X111" s="14"/>
      <c r="Y111" s="12">
        <f t="shared" si="84"/>
        <v>0</v>
      </c>
      <c r="Z111" s="16">
        <f t="shared" si="93"/>
        <v>4.2044776588061605E-2</v>
      </c>
      <c r="AA111" s="12">
        <f t="shared" si="94"/>
        <v>2678</v>
      </c>
      <c r="AB111" s="12">
        <v>67772</v>
      </c>
      <c r="AC111" s="14"/>
      <c r="AD111" s="12">
        <f t="shared" si="85"/>
        <v>0</v>
      </c>
      <c r="AE111" s="16">
        <f t="shared" si="95"/>
        <v>4.1140504501183006E-2</v>
      </c>
      <c r="AF111" s="12">
        <f t="shared" si="96"/>
        <v>2678</v>
      </c>
      <c r="AG111" s="12">
        <v>69872</v>
      </c>
      <c r="AH111" s="14"/>
      <c r="AI111" s="12">
        <f t="shared" si="86"/>
        <v>0</v>
      </c>
      <c r="AJ111" s="16">
        <f t="shared" si="97"/>
        <v>3.9854748935916895E-2</v>
      </c>
      <c r="AK111" s="12">
        <f t="shared" si="98"/>
        <v>2678</v>
      </c>
    </row>
    <row r="112" spans="2:37" x14ac:dyDescent="0.35">
      <c r="B112" s="9">
        <v>9</v>
      </c>
      <c r="C112" s="12">
        <v>60872</v>
      </c>
      <c r="D112" s="14">
        <v>3</v>
      </c>
      <c r="E112" s="12">
        <f t="shared" si="79"/>
        <v>182616</v>
      </c>
      <c r="F112" s="16">
        <f t="shared" si="87"/>
        <v>4.781905188143365E-2</v>
      </c>
      <c r="G112" s="12">
        <f t="shared" si="88"/>
        <v>2778</v>
      </c>
      <c r="H112" s="12">
        <v>62272</v>
      </c>
      <c r="I112" s="14">
        <v>1</v>
      </c>
      <c r="J112" s="12">
        <f t="shared" si="78"/>
        <v>62272</v>
      </c>
      <c r="K112" s="16">
        <f t="shared" si="80"/>
        <v>4.6693784247150871E-2</v>
      </c>
      <c r="L112" s="12">
        <f t="shared" si="81"/>
        <v>2778</v>
      </c>
      <c r="M112" s="12">
        <v>63672</v>
      </c>
      <c r="N112" s="14"/>
      <c r="O112" s="12">
        <f t="shared" si="82"/>
        <v>0</v>
      </c>
      <c r="P112" s="16">
        <f t="shared" si="89"/>
        <v>4.5620258153512561E-2</v>
      </c>
      <c r="Q112" s="12">
        <f t="shared" si="90"/>
        <v>2778</v>
      </c>
      <c r="R112" s="12">
        <v>66472</v>
      </c>
      <c r="S112" s="14">
        <v>4.6428000000000003</v>
      </c>
      <c r="T112" s="12">
        <f t="shared" si="83"/>
        <v>308616.20160000003</v>
      </c>
      <c r="U112" s="16">
        <f t="shared" si="91"/>
        <v>4.3614783182089445E-2</v>
      </c>
      <c r="V112" s="12">
        <f t="shared" si="92"/>
        <v>2778</v>
      </c>
      <c r="W112" s="12">
        <v>67872</v>
      </c>
      <c r="X112" s="14">
        <v>1</v>
      </c>
      <c r="Y112" s="12">
        <f t="shared" si="84"/>
        <v>67872</v>
      </c>
      <c r="Z112" s="16">
        <f t="shared" si="93"/>
        <v>4.2676744400405475E-2</v>
      </c>
      <c r="AA112" s="12">
        <f t="shared" si="94"/>
        <v>2778</v>
      </c>
      <c r="AB112" s="12">
        <v>69272</v>
      </c>
      <c r="AC112" s="14">
        <v>2</v>
      </c>
      <c r="AD112" s="12">
        <f t="shared" si="85"/>
        <v>138544</v>
      </c>
      <c r="AE112" s="16">
        <f t="shared" si="95"/>
        <v>4.1778205552380765E-2</v>
      </c>
      <c r="AF112" s="12">
        <f t="shared" si="96"/>
        <v>2778</v>
      </c>
      <c r="AG112" s="12">
        <v>71372</v>
      </c>
      <c r="AH112" s="14"/>
      <c r="AI112" s="12">
        <f t="shared" si="86"/>
        <v>0</v>
      </c>
      <c r="AJ112" s="16">
        <f t="shared" si="97"/>
        <v>4.049916902352968E-2</v>
      </c>
      <c r="AK112" s="12">
        <f t="shared" si="98"/>
        <v>2778</v>
      </c>
    </row>
    <row r="113" spans="2:37" x14ac:dyDescent="0.35">
      <c r="B113" s="9">
        <v>10</v>
      </c>
      <c r="C113" s="12">
        <v>62472</v>
      </c>
      <c r="D113" s="14">
        <v>3</v>
      </c>
      <c r="E113" s="12">
        <f t="shared" si="79"/>
        <v>187416</v>
      </c>
      <c r="F113" s="16">
        <f t="shared" si="87"/>
        <v>4.829345236097593E-2</v>
      </c>
      <c r="G113" s="12">
        <f t="shared" si="88"/>
        <v>2878</v>
      </c>
      <c r="H113" s="12">
        <v>63872</v>
      </c>
      <c r="I113" s="14"/>
      <c r="J113" s="12">
        <f t="shared" si="78"/>
        <v>0</v>
      </c>
      <c r="K113" s="16">
        <f t="shared" si="80"/>
        <v>4.7184969013345679E-2</v>
      </c>
      <c r="L113" s="12">
        <f t="shared" si="81"/>
        <v>2878</v>
      </c>
      <c r="M113" s="12">
        <v>65272</v>
      </c>
      <c r="N113" s="14"/>
      <c r="O113" s="12">
        <f t="shared" si="82"/>
        <v>0</v>
      </c>
      <c r="P113" s="16">
        <f t="shared" si="89"/>
        <v>4.6126230086226183E-2</v>
      </c>
      <c r="Q113" s="12">
        <f t="shared" si="90"/>
        <v>2878</v>
      </c>
      <c r="R113" s="12">
        <v>68072</v>
      </c>
      <c r="S113" s="14">
        <v>2</v>
      </c>
      <c r="T113" s="12">
        <f t="shared" si="83"/>
        <v>136144</v>
      </c>
      <c r="U113" s="16">
        <f t="shared" si="91"/>
        <v>4.4145166733134955E-2</v>
      </c>
      <c r="V113" s="12">
        <f t="shared" si="92"/>
        <v>2878</v>
      </c>
      <c r="W113" s="12">
        <v>69472</v>
      </c>
      <c r="X113" s="14">
        <v>1</v>
      </c>
      <c r="Y113" s="12">
        <f t="shared" si="84"/>
        <v>69472</v>
      </c>
      <c r="Z113" s="16">
        <f t="shared" si="93"/>
        <v>4.3217106646244341E-2</v>
      </c>
      <c r="AA113" s="12">
        <f t="shared" si="94"/>
        <v>2878</v>
      </c>
      <c r="AB113" s="12">
        <v>70872</v>
      </c>
      <c r="AC113" s="14"/>
      <c r="AD113" s="12">
        <f t="shared" si="85"/>
        <v>0</v>
      </c>
      <c r="AE113" s="16">
        <f t="shared" si="95"/>
        <v>4.2327264170368029E-2</v>
      </c>
      <c r="AF113" s="12">
        <f t="shared" si="96"/>
        <v>2878</v>
      </c>
      <c r="AG113" s="12">
        <v>72972</v>
      </c>
      <c r="AH113" s="14"/>
      <c r="AI113" s="12">
        <f t="shared" si="86"/>
        <v>0</v>
      </c>
      <c r="AJ113" s="16">
        <f t="shared" si="97"/>
        <v>4.105914914258002E-2</v>
      </c>
      <c r="AK113" s="12">
        <f t="shared" si="98"/>
        <v>2878</v>
      </c>
    </row>
    <row r="114" spans="2:37" x14ac:dyDescent="0.35">
      <c r="B114" s="9">
        <v>11</v>
      </c>
      <c r="C114" s="12">
        <v>64172</v>
      </c>
      <c r="D114" s="14">
        <v>2</v>
      </c>
      <c r="E114" s="12">
        <f t="shared" si="79"/>
        <v>128344</v>
      </c>
      <c r="F114" s="16">
        <f t="shared" si="87"/>
        <v>4.8596359358148877E-2</v>
      </c>
      <c r="G114" s="12">
        <f t="shared" si="88"/>
        <v>2974</v>
      </c>
      <c r="H114" s="12">
        <v>65572</v>
      </c>
      <c r="I114" s="14"/>
      <c r="J114" s="12">
        <f t="shared" si="78"/>
        <v>0</v>
      </c>
      <c r="K114" s="16">
        <f t="shared" si="80"/>
        <v>4.7509505096009486E-2</v>
      </c>
      <c r="L114" s="12">
        <f t="shared" si="81"/>
        <v>2974</v>
      </c>
      <c r="M114" s="12">
        <v>66972</v>
      </c>
      <c r="N114" s="14"/>
      <c r="O114" s="12">
        <f t="shared" si="82"/>
        <v>0</v>
      </c>
      <c r="P114" s="16">
        <f t="shared" si="89"/>
        <v>4.6470202193818588E-2</v>
      </c>
      <c r="Q114" s="12">
        <f t="shared" si="90"/>
        <v>2974</v>
      </c>
      <c r="R114" s="12">
        <v>69772</v>
      </c>
      <c r="S114" s="14">
        <v>2</v>
      </c>
      <c r="T114" s="12">
        <f t="shared" si="83"/>
        <v>139544</v>
      </c>
      <c r="U114" s="16">
        <f t="shared" si="91"/>
        <v>4.4522291086559473E-2</v>
      </c>
      <c r="V114" s="12">
        <f t="shared" si="92"/>
        <v>2974</v>
      </c>
      <c r="W114" s="12">
        <v>71172</v>
      </c>
      <c r="X114" s="14"/>
      <c r="Y114" s="12">
        <f t="shared" si="84"/>
        <v>0</v>
      </c>
      <c r="Z114" s="16">
        <f t="shared" si="93"/>
        <v>4.3608316959441673E-2</v>
      </c>
      <c r="AA114" s="12">
        <f t="shared" si="94"/>
        <v>2974</v>
      </c>
      <c r="AB114" s="12">
        <v>72572</v>
      </c>
      <c r="AC114" s="14"/>
      <c r="AD114" s="12">
        <f t="shared" si="85"/>
        <v>0</v>
      </c>
      <c r="AE114" s="16">
        <f t="shared" si="95"/>
        <v>4.2731112963016127E-2</v>
      </c>
      <c r="AF114" s="12">
        <f t="shared" si="96"/>
        <v>2974</v>
      </c>
      <c r="AG114" s="12">
        <v>74672</v>
      </c>
      <c r="AH114" s="14"/>
      <c r="AI114" s="12">
        <f t="shared" si="86"/>
        <v>0</v>
      </c>
      <c r="AJ114" s="16">
        <f t="shared" si="97"/>
        <v>4.1479539178219671E-2</v>
      </c>
      <c r="AK114" s="12">
        <f t="shared" si="98"/>
        <v>2974</v>
      </c>
    </row>
    <row r="115" spans="2:37" x14ac:dyDescent="0.35">
      <c r="B115" s="9">
        <v>12</v>
      </c>
      <c r="C115" s="12">
        <v>65922</v>
      </c>
      <c r="D115" s="14"/>
      <c r="E115" s="12">
        <f t="shared" si="79"/>
        <v>0</v>
      </c>
      <c r="F115" s="16">
        <f t="shared" si="87"/>
        <v>4.8077840312887643E-2</v>
      </c>
      <c r="G115" s="12">
        <f t="shared" si="88"/>
        <v>3024</v>
      </c>
      <c r="H115" s="12">
        <v>67322</v>
      </c>
      <c r="I115" s="14">
        <v>1</v>
      </c>
      <c r="J115" s="12">
        <f t="shared" si="78"/>
        <v>67322</v>
      </c>
      <c r="K115" s="16">
        <f t="shared" si="80"/>
        <v>4.7031011851068394E-2</v>
      </c>
      <c r="L115" s="12">
        <f t="shared" si="81"/>
        <v>3024</v>
      </c>
      <c r="M115" s="12">
        <v>68722</v>
      </c>
      <c r="N115" s="14"/>
      <c r="O115" s="12">
        <f t="shared" si="82"/>
        <v>0</v>
      </c>
      <c r="P115" s="16">
        <f t="shared" si="89"/>
        <v>4.602879844135277E-2</v>
      </c>
      <c r="Q115" s="12">
        <f t="shared" si="90"/>
        <v>3024</v>
      </c>
      <c r="R115" s="12">
        <v>71522</v>
      </c>
      <c r="S115" s="14">
        <v>1</v>
      </c>
      <c r="T115" s="12">
        <f t="shared" si="83"/>
        <v>71522</v>
      </c>
      <c r="U115" s="16">
        <f t="shared" si="91"/>
        <v>4.4147274372974499E-2</v>
      </c>
      <c r="V115" s="12">
        <f t="shared" si="92"/>
        <v>3024</v>
      </c>
      <c r="W115" s="12">
        <v>72922</v>
      </c>
      <c r="X115" s="14"/>
      <c r="Y115" s="12">
        <f t="shared" si="84"/>
        <v>0</v>
      </c>
      <c r="Z115" s="16">
        <f t="shared" si="93"/>
        <v>4.3263040430341348E-2</v>
      </c>
      <c r="AA115" s="12">
        <f t="shared" si="94"/>
        <v>3024</v>
      </c>
      <c r="AB115" s="12">
        <v>74322</v>
      </c>
      <c r="AC115" s="14"/>
      <c r="AD115" s="12">
        <f t="shared" si="85"/>
        <v>0</v>
      </c>
      <c r="AE115" s="16">
        <f t="shared" si="95"/>
        <v>4.2413531936379645E-2</v>
      </c>
      <c r="AF115" s="12">
        <f t="shared" si="96"/>
        <v>3024</v>
      </c>
      <c r="AG115" s="12">
        <v>76422</v>
      </c>
      <c r="AH115" s="14"/>
      <c r="AI115" s="12">
        <f t="shared" si="86"/>
        <v>0</v>
      </c>
      <c r="AJ115" s="16">
        <f t="shared" si="97"/>
        <v>4.1200032698438749E-2</v>
      </c>
      <c r="AK115" s="12">
        <f t="shared" si="98"/>
        <v>3024</v>
      </c>
    </row>
    <row r="116" spans="2:37" x14ac:dyDescent="0.35">
      <c r="B116" s="9">
        <v>13</v>
      </c>
      <c r="C116" s="12">
        <v>68122</v>
      </c>
      <c r="D116" s="14"/>
      <c r="E116" s="12">
        <f t="shared" si="79"/>
        <v>0</v>
      </c>
      <c r="F116" s="16">
        <f t="shared" si="87"/>
        <v>5.373716124242045E-2</v>
      </c>
      <c r="G116" s="12">
        <f t="shared" si="88"/>
        <v>3474</v>
      </c>
      <c r="H116" s="12">
        <v>69522</v>
      </c>
      <c r="I116" s="14"/>
      <c r="J116" s="12">
        <f t="shared" si="78"/>
        <v>0</v>
      </c>
      <c r="K116" s="16">
        <f t="shared" si="80"/>
        <v>5.259811046511631E-2</v>
      </c>
      <c r="L116" s="12">
        <f t="shared" si="81"/>
        <v>3474</v>
      </c>
      <c r="M116" s="12">
        <v>70922</v>
      </c>
      <c r="N116" s="14">
        <v>1</v>
      </c>
      <c r="O116" s="12">
        <f t="shared" si="82"/>
        <v>70922</v>
      </c>
      <c r="P116" s="16">
        <f t="shared" si="89"/>
        <v>5.1506345629225514E-2</v>
      </c>
      <c r="Q116" s="12">
        <f t="shared" si="90"/>
        <v>3474</v>
      </c>
      <c r="R116" s="12">
        <v>73722</v>
      </c>
      <c r="S116" s="14"/>
      <c r="T116" s="12">
        <f t="shared" si="83"/>
        <v>0</v>
      </c>
      <c r="U116" s="16">
        <f t="shared" si="91"/>
        <v>4.9453365220362144E-2</v>
      </c>
      <c r="V116" s="12">
        <f t="shared" si="92"/>
        <v>3474</v>
      </c>
      <c r="W116" s="12">
        <v>75122</v>
      </c>
      <c r="X116" s="14"/>
      <c r="Y116" s="12">
        <f t="shared" si="84"/>
        <v>0</v>
      </c>
      <c r="Z116" s="16">
        <f t="shared" si="93"/>
        <v>4.8487047789191662E-2</v>
      </c>
      <c r="AA116" s="12">
        <f t="shared" si="94"/>
        <v>3474</v>
      </c>
      <c r="AB116" s="12">
        <v>76522</v>
      </c>
      <c r="AC116" s="14"/>
      <c r="AD116" s="12">
        <f t="shared" si="85"/>
        <v>0</v>
      </c>
      <c r="AE116" s="16">
        <f t="shared" si="95"/>
        <v>4.7557770233271235E-2</v>
      </c>
      <c r="AF116" s="12">
        <f t="shared" si="96"/>
        <v>3474</v>
      </c>
      <c r="AG116" s="12">
        <v>78622</v>
      </c>
      <c r="AH116" s="14"/>
      <c r="AI116" s="12">
        <f t="shared" si="86"/>
        <v>0</v>
      </c>
      <c r="AJ116" s="16">
        <f t="shared" si="97"/>
        <v>4.6228775216905271E-2</v>
      </c>
      <c r="AK116" s="12">
        <f t="shared" si="98"/>
        <v>3474</v>
      </c>
    </row>
    <row r="117" spans="2:37" x14ac:dyDescent="0.35">
      <c r="B117" s="9">
        <v>14</v>
      </c>
      <c r="C117" s="12">
        <v>70622</v>
      </c>
      <c r="D117" s="14">
        <v>1</v>
      </c>
      <c r="E117" s="12">
        <f t="shared" si="79"/>
        <v>70622</v>
      </c>
      <c r="F117" s="16">
        <f t="shared" si="87"/>
        <v>5.645643848731452E-2</v>
      </c>
      <c r="G117" s="12">
        <f t="shared" si="88"/>
        <v>3774</v>
      </c>
      <c r="H117" s="12">
        <v>72022</v>
      </c>
      <c r="I117" s="14">
        <v>1</v>
      </c>
      <c r="J117" s="12">
        <f t="shared" si="78"/>
        <v>72022</v>
      </c>
      <c r="K117" s="16">
        <f t="shared" si="80"/>
        <v>5.5298323760403223E-2</v>
      </c>
      <c r="L117" s="12">
        <f t="shared" si="81"/>
        <v>3774</v>
      </c>
      <c r="M117" s="12">
        <v>73422</v>
      </c>
      <c r="N117" s="14">
        <v>1</v>
      </c>
      <c r="O117" s="12">
        <f t="shared" si="82"/>
        <v>73422</v>
      </c>
      <c r="P117" s="16">
        <f t="shared" si="89"/>
        <v>5.418676774638187E-2</v>
      </c>
      <c r="Q117" s="12">
        <f t="shared" si="90"/>
        <v>3774</v>
      </c>
      <c r="R117" s="12">
        <v>76222</v>
      </c>
      <c r="S117" s="14">
        <v>4</v>
      </c>
      <c r="T117" s="12">
        <f t="shared" si="83"/>
        <v>304888</v>
      </c>
      <c r="U117" s="16">
        <f t="shared" si="91"/>
        <v>5.2092535335689139E-2</v>
      </c>
      <c r="V117" s="12">
        <f t="shared" si="92"/>
        <v>3774</v>
      </c>
      <c r="W117" s="12">
        <v>77622</v>
      </c>
      <c r="X117" s="14">
        <v>1</v>
      </c>
      <c r="Y117" s="12">
        <f t="shared" si="84"/>
        <v>77622</v>
      </c>
      <c r="Z117" s="16">
        <f t="shared" si="93"/>
        <v>5.1104972375690672E-2</v>
      </c>
      <c r="AA117" s="12">
        <f t="shared" si="94"/>
        <v>3774</v>
      </c>
      <c r="AB117" s="12">
        <v>79022</v>
      </c>
      <c r="AC117" s="14"/>
      <c r="AD117" s="12">
        <f t="shared" si="85"/>
        <v>0</v>
      </c>
      <c r="AE117" s="16">
        <f t="shared" si="95"/>
        <v>5.0154156921114135E-2</v>
      </c>
      <c r="AF117" s="12">
        <f t="shared" si="96"/>
        <v>3774</v>
      </c>
      <c r="AG117" s="12">
        <v>81122</v>
      </c>
      <c r="AH117" s="14"/>
      <c r="AI117" s="12">
        <f t="shared" si="86"/>
        <v>0</v>
      </c>
      <c r="AJ117" s="16">
        <f t="shared" si="97"/>
        <v>4.8792470393546061E-2</v>
      </c>
      <c r="AK117" s="12">
        <f t="shared" si="98"/>
        <v>3774</v>
      </c>
    </row>
    <row r="118" spans="2:37" x14ac:dyDescent="0.35">
      <c r="B118" s="9">
        <v>15</v>
      </c>
      <c r="C118" s="12">
        <v>73222</v>
      </c>
      <c r="D118" s="14"/>
      <c r="E118" s="12">
        <f t="shared" si="79"/>
        <v>0</v>
      </c>
      <c r="F118" s="16">
        <f t="shared" si="87"/>
        <v>5.7387939001848354E-2</v>
      </c>
      <c r="G118" s="12">
        <f t="shared" si="88"/>
        <v>3974</v>
      </c>
      <c r="H118" s="12">
        <v>74622</v>
      </c>
      <c r="I118" s="14"/>
      <c r="J118" s="12">
        <f t="shared" si="78"/>
        <v>0</v>
      </c>
      <c r="K118" s="16">
        <f t="shared" si="80"/>
        <v>5.6250707734118555E-2</v>
      </c>
      <c r="L118" s="12">
        <f t="shared" si="81"/>
        <v>3974</v>
      </c>
      <c r="M118" s="12">
        <v>76022</v>
      </c>
      <c r="N118" s="14"/>
      <c r="O118" s="12">
        <f t="shared" si="82"/>
        <v>0</v>
      </c>
      <c r="P118" s="16">
        <f t="shared" si="89"/>
        <v>5.5157672662669244E-2</v>
      </c>
      <c r="Q118" s="12">
        <f t="shared" si="90"/>
        <v>3974</v>
      </c>
      <c r="R118" s="12">
        <v>78822</v>
      </c>
      <c r="S118" s="14">
        <v>1</v>
      </c>
      <c r="T118" s="12">
        <f t="shared" si="83"/>
        <v>78822</v>
      </c>
      <c r="U118" s="16">
        <f t="shared" si="91"/>
        <v>5.3094271056006948E-2</v>
      </c>
      <c r="V118" s="12">
        <f t="shared" si="92"/>
        <v>3974</v>
      </c>
      <c r="W118" s="12">
        <v>80222</v>
      </c>
      <c r="X118" s="14">
        <v>3</v>
      </c>
      <c r="Y118" s="12">
        <f t="shared" si="84"/>
        <v>240666</v>
      </c>
      <c r="Z118" s="16">
        <f t="shared" si="93"/>
        <v>5.211939985311087E-2</v>
      </c>
      <c r="AA118" s="12">
        <f t="shared" si="94"/>
        <v>3974</v>
      </c>
      <c r="AB118" s="12">
        <v>81622</v>
      </c>
      <c r="AC118" s="14"/>
      <c r="AD118" s="12">
        <f t="shared" si="85"/>
        <v>0</v>
      </c>
      <c r="AE118" s="16">
        <f t="shared" si="95"/>
        <v>5.1179682670513094E-2</v>
      </c>
      <c r="AF118" s="12">
        <f t="shared" si="96"/>
        <v>3974</v>
      </c>
      <c r="AG118" s="12">
        <v>83722</v>
      </c>
      <c r="AH118" s="14">
        <v>1</v>
      </c>
      <c r="AI118" s="12">
        <f t="shared" si="86"/>
        <v>83722</v>
      </c>
      <c r="AJ118" s="16">
        <f t="shared" si="97"/>
        <v>4.9831970707729267E-2</v>
      </c>
      <c r="AK118" s="12">
        <f t="shared" si="98"/>
        <v>3974</v>
      </c>
    </row>
    <row r="119" spans="2:37" x14ac:dyDescent="0.35">
      <c r="B119" s="13">
        <v>16</v>
      </c>
      <c r="C119" s="12">
        <v>76122</v>
      </c>
      <c r="D119" s="14"/>
      <c r="E119" s="12">
        <f t="shared" si="79"/>
        <v>0</v>
      </c>
      <c r="F119" s="16">
        <f t="shared" si="87"/>
        <v>5.948669413205665E-2</v>
      </c>
      <c r="G119" s="12">
        <f t="shared" si="88"/>
        <v>4274</v>
      </c>
      <c r="H119" s="12">
        <v>77522</v>
      </c>
      <c r="I119" s="14"/>
      <c r="J119" s="12">
        <f t="shared" si="78"/>
        <v>0</v>
      </c>
      <c r="K119" s="16">
        <f t="shared" si="80"/>
        <v>5.834971603320227E-2</v>
      </c>
      <c r="L119" s="12">
        <f t="shared" si="81"/>
        <v>4274</v>
      </c>
      <c r="M119" s="12">
        <v>78922</v>
      </c>
      <c r="N119" s="14"/>
      <c r="O119" s="12">
        <f t="shared" si="82"/>
        <v>0</v>
      </c>
      <c r="P119" s="16">
        <f t="shared" si="89"/>
        <v>5.7255385274890047E-2</v>
      </c>
      <c r="Q119" s="12">
        <f t="shared" si="90"/>
        <v>4274</v>
      </c>
      <c r="R119" s="12">
        <v>81722</v>
      </c>
      <c r="S119" s="14">
        <v>4</v>
      </c>
      <c r="T119" s="12">
        <f t="shared" si="83"/>
        <v>326888</v>
      </c>
      <c r="U119" s="16">
        <f t="shared" si="91"/>
        <v>5.5185414729883364E-2</v>
      </c>
      <c r="V119" s="12">
        <f t="shared" si="92"/>
        <v>4274</v>
      </c>
      <c r="W119" s="12">
        <v>83122</v>
      </c>
      <c r="X119" s="14">
        <v>1</v>
      </c>
      <c r="Y119" s="12">
        <f t="shared" si="84"/>
        <v>83122</v>
      </c>
      <c r="Z119" s="16">
        <f t="shared" si="93"/>
        <v>5.4205560064935154E-2</v>
      </c>
      <c r="AA119" s="12">
        <f t="shared" si="94"/>
        <v>4274</v>
      </c>
      <c r="AB119" s="12">
        <v>84522</v>
      </c>
      <c r="AC119" s="14"/>
      <c r="AD119" s="12">
        <f t="shared" si="85"/>
        <v>0</v>
      </c>
      <c r="AE119" s="16">
        <f t="shared" si="95"/>
        <v>5.3259894327584378E-2</v>
      </c>
      <c r="AF119" s="12">
        <f t="shared" si="96"/>
        <v>4274</v>
      </c>
      <c r="AG119" s="12">
        <v>86622</v>
      </c>
      <c r="AH119" s="14"/>
      <c r="AI119" s="12">
        <f t="shared" si="86"/>
        <v>0</v>
      </c>
      <c r="AJ119" s="16">
        <f t="shared" si="97"/>
        <v>5.1901685529703201E-2</v>
      </c>
      <c r="AK119" s="12">
        <f t="shared" si="98"/>
        <v>4274</v>
      </c>
    </row>
    <row r="120" spans="2:37" x14ac:dyDescent="0.35">
      <c r="B120" s="13">
        <v>17</v>
      </c>
      <c r="C120" s="12">
        <v>80973</v>
      </c>
      <c r="D120" s="14">
        <v>3</v>
      </c>
      <c r="E120" s="12">
        <f>SUM(C120*D120)</f>
        <v>242919</v>
      </c>
      <c r="F120" s="16">
        <f t="shared" si="87"/>
        <v>8.473100417961632E-2</v>
      </c>
      <c r="G120" s="12">
        <f t="shared" si="88"/>
        <v>6325</v>
      </c>
      <c r="H120" s="12">
        <v>82373</v>
      </c>
      <c r="I120" s="14"/>
      <c r="J120" s="12">
        <f t="shared" si="78"/>
        <v>0</v>
      </c>
      <c r="K120" s="16">
        <f t="shared" si="80"/>
        <v>8.3171155059962087E-2</v>
      </c>
      <c r="L120" s="12">
        <f t="shared" si="81"/>
        <v>6325</v>
      </c>
      <c r="M120" s="12">
        <v>83773</v>
      </c>
      <c r="N120" s="14">
        <v>2</v>
      </c>
      <c r="O120" s="12">
        <f>SUM(M120*N120)</f>
        <v>167546</v>
      </c>
      <c r="P120" s="16">
        <f t="shared" si="89"/>
        <v>8.1667699617808065E-2</v>
      </c>
      <c r="Q120" s="12">
        <f t="shared" si="90"/>
        <v>6325</v>
      </c>
      <c r="R120" s="12">
        <v>86573</v>
      </c>
      <c r="S120" s="14">
        <v>2</v>
      </c>
      <c r="T120" s="12">
        <f>SUM(R120*S120)</f>
        <v>173146</v>
      </c>
      <c r="U120" s="16">
        <f t="shared" si="91"/>
        <v>7.8818163692553123E-2</v>
      </c>
      <c r="V120" s="12">
        <f t="shared" si="92"/>
        <v>6325</v>
      </c>
      <c r="W120" s="12">
        <v>87973</v>
      </c>
      <c r="X120" s="14"/>
      <c r="Y120" s="12">
        <f>SUM(W120*X120)</f>
        <v>0</v>
      </c>
      <c r="Z120" s="16">
        <f t="shared" si="93"/>
        <v>7.7466686262982476E-2</v>
      </c>
      <c r="AA120" s="12">
        <f t="shared" si="94"/>
        <v>6325</v>
      </c>
      <c r="AB120" s="12">
        <v>89373</v>
      </c>
      <c r="AC120" s="14">
        <v>1</v>
      </c>
      <c r="AD120" s="12">
        <f>SUM(AB120*AC120)</f>
        <v>89373</v>
      </c>
      <c r="AE120" s="16">
        <f t="shared" si="95"/>
        <v>7.6160774491860206E-2</v>
      </c>
      <c r="AF120" s="12">
        <f t="shared" si="96"/>
        <v>6325</v>
      </c>
      <c r="AG120" s="12">
        <v>91473</v>
      </c>
      <c r="AH120" s="14"/>
      <c r="AI120" s="12">
        <f>SUM(AG120*AH120)</f>
        <v>0</v>
      </c>
      <c r="AJ120" s="16">
        <f t="shared" si="97"/>
        <v>7.4282425893738013E-2</v>
      </c>
      <c r="AK120" s="12">
        <f t="shared" si="98"/>
        <v>6325</v>
      </c>
    </row>
    <row r="121" spans="2:37" x14ac:dyDescent="0.35">
      <c r="B121" s="13">
        <v>18</v>
      </c>
      <c r="C121" s="12">
        <v>87273</v>
      </c>
      <c r="D121" s="14">
        <v>31</v>
      </c>
      <c r="E121" s="12">
        <f t="shared" ref="E121" si="99">SUM(C121*D121)</f>
        <v>2705463</v>
      </c>
      <c r="F121" s="16">
        <f t="shared" si="87"/>
        <v>9.7111178156584765E-2</v>
      </c>
      <c r="G121" s="12">
        <f t="shared" si="88"/>
        <v>7725</v>
      </c>
      <c r="H121" s="12">
        <v>88673</v>
      </c>
      <c r="I121" s="14">
        <v>4</v>
      </c>
      <c r="J121" s="12">
        <f t="shared" si="78"/>
        <v>354692</v>
      </c>
      <c r="K121" s="16">
        <f t="shared" si="80"/>
        <v>9.5431635123783165E-2</v>
      </c>
      <c r="L121" s="12">
        <f t="shared" si="81"/>
        <v>7725</v>
      </c>
      <c r="M121" s="12">
        <v>90073</v>
      </c>
      <c r="N121" s="14">
        <v>3</v>
      </c>
      <c r="O121" s="12">
        <f t="shared" ref="O121" si="100">SUM(M121*N121)</f>
        <v>270219</v>
      </c>
      <c r="P121" s="16">
        <f t="shared" si="89"/>
        <v>9.3809199980570357E-2</v>
      </c>
      <c r="Q121" s="12">
        <f t="shared" si="90"/>
        <v>7725</v>
      </c>
      <c r="R121" s="12">
        <v>92873</v>
      </c>
      <c r="S121" s="14">
        <v>33</v>
      </c>
      <c r="T121" s="12">
        <f t="shared" ref="T121" si="101">SUM(R121*S121)</f>
        <v>3064809</v>
      </c>
      <c r="U121" s="16">
        <f t="shared" si="91"/>
        <v>9.0724385775355909E-2</v>
      </c>
      <c r="V121" s="12">
        <f t="shared" si="92"/>
        <v>7725</v>
      </c>
      <c r="W121" s="12">
        <v>94273</v>
      </c>
      <c r="X121" s="14">
        <v>11</v>
      </c>
      <c r="Y121" s="12">
        <f t="shared" ref="Y121" si="102">SUM(W121*X121)</f>
        <v>1037003</v>
      </c>
      <c r="Z121" s="16">
        <f t="shared" si="93"/>
        <v>8.9256828580672076E-2</v>
      </c>
      <c r="AA121" s="12">
        <f t="shared" si="94"/>
        <v>7725</v>
      </c>
      <c r="AB121" s="12">
        <v>95673</v>
      </c>
      <c r="AC121" s="14">
        <v>9</v>
      </c>
      <c r="AD121" s="12">
        <f t="shared" ref="AD121" si="103">SUM(AB121*AC121)</f>
        <v>861057</v>
      </c>
      <c r="AE121" s="16">
        <f t="shared" si="95"/>
        <v>8.7835993996452366E-2</v>
      </c>
      <c r="AF121" s="12">
        <f t="shared" si="96"/>
        <v>7725</v>
      </c>
      <c r="AG121" s="12">
        <v>97773</v>
      </c>
      <c r="AH121" s="14">
        <v>6</v>
      </c>
      <c r="AI121" s="12">
        <f t="shared" ref="AI121" si="104">SUM(AG121*AH121)</f>
        <v>586638</v>
      </c>
      <c r="AJ121" s="16">
        <f t="shared" si="97"/>
        <v>8.5787579957355975E-2</v>
      </c>
      <c r="AK121" s="12">
        <f t="shared" si="98"/>
        <v>7725</v>
      </c>
    </row>
    <row r="122" spans="2:37" x14ac:dyDescent="0.35">
      <c r="B122" s="13"/>
      <c r="C122" s="12"/>
      <c r="D122" s="14"/>
      <c r="E122" s="12"/>
      <c r="F122" s="16">
        <f>SUM(C121/C87)-1</f>
        <v>1.2765019205551731E-2</v>
      </c>
      <c r="G122" s="12">
        <f>SUM(C121-C87)</f>
        <v>1100</v>
      </c>
      <c r="H122" s="12"/>
      <c r="I122" s="14"/>
      <c r="J122" s="12"/>
      <c r="K122" s="16">
        <f>SUM(H121/H87)-1</f>
        <v>1.2560949150993928E-2</v>
      </c>
      <c r="L122" s="12">
        <f>SUM(H121-H87)</f>
        <v>1100</v>
      </c>
      <c r="M122" s="12"/>
      <c r="N122" s="14"/>
      <c r="O122" s="12"/>
      <c r="P122" s="16">
        <f>SUM(M121/M87)-1</f>
        <v>1.2363301226214762E-2</v>
      </c>
      <c r="Q122" s="12">
        <f>SUM(M121-M87)</f>
        <v>1100</v>
      </c>
      <c r="R122" s="12"/>
      <c r="S122" s="14"/>
      <c r="T122" s="12"/>
      <c r="U122" s="16">
        <f>SUM(R121/R87)-1</f>
        <v>1.1986096128490997E-2</v>
      </c>
      <c r="V122" s="12">
        <f>SUM(R121-R87)</f>
        <v>1100</v>
      </c>
      <c r="W122" s="12"/>
      <c r="X122" s="14"/>
      <c r="Y122" s="12"/>
      <c r="Z122" s="16">
        <f>SUM(W121/W87)-1</f>
        <v>1.1805995299067229E-2</v>
      </c>
      <c r="AA122" s="12">
        <f>SUM(W121-W87)</f>
        <v>1100</v>
      </c>
      <c r="AB122" s="12"/>
      <c r="AC122" s="14"/>
      <c r="AD122" s="12"/>
      <c r="AE122" s="16">
        <f>SUM(AB121/AB87)-1</f>
        <v>1.1631226671460215E-2</v>
      </c>
      <c r="AF122" s="12">
        <f>SUM(AB121-AB87)</f>
        <v>1100</v>
      </c>
      <c r="AG122" s="12"/>
      <c r="AH122" s="14"/>
      <c r="AI122" s="12"/>
      <c r="AJ122" s="16">
        <f>SUM(AG121/AG87)-1</f>
        <v>1.1378564852647655E-2</v>
      </c>
      <c r="AK122" s="12">
        <f>SUM(AG121-AG87)</f>
        <v>1100</v>
      </c>
    </row>
    <row r="123" spans="2:37" x14ac:dyDescent="0.35">
      <c r="D123" s="15">
        <f>SUM(D104:D121)</f>
        <v>69.3</v>
      </c>
      <c r="E123" s="15">
        <f t="shared" ref="E123" si="105">SUM(E104:E121)</f>
        <v>4995423.5999999996</v>
      </c>
      <c r="F123" s="15"/>
      <c r="G123" s="15"/>
      <c r="I123" s="15">
        <f>SUM(I104:I121)</f>
        <v>12</v>
      </c>
      <c r="J123" s="15">
        <f t="shared" ref="J123" si="106">SUM(J104:J121)</f>
        <v>848268</v>
      </c>
      <c r="N123" s="15">
        <f>SUM(N104:N121)</f>
        <v>8</v>
      </c>
      <c r="O123" s="15">
        <f t="shared" ref="O123" si="107">SUM(O104:O121)</f>
        <v>641581</v>
      </c>
      <c r="S123" s="15">
        <f>SUM(S104:S121)</f>
        <v>67.642799999999994</v>
      </c>
      <c r="T123" s="15">
        <f t="shared" ref="T123" si="108">SUM(T104:T121)</f>
        <v>5477837.2016000003</v>
      </c>
      <c r="X123" s="15">
        <f>SUM(X104:X121)</f>
        <v>19</v>
      </c>
      <c r="Y123" s="15">
        <f t="shared" ref="Y123" si="109">SUM(Y104:Y121)</f>
        <v>1637579</v>
      </c>
      <c r="AC123" s="15">
        <f>SUM(AC104:AC121)</f>
        <v>16</v>
      </c>
      <c r="AD123" s="15">
        <f t="shared" ref="AD123" si="110">SUM(AD104:AD121)</f>
        <v>1348912</v>
      </c>
      <c r="AH123" s="15">
        <f>SUM(AH104:AH121)</f>
        <v>8</v>
      </c>
      <c r="AI123" s="15">
        <f t="shared" ref="AI123" si="111">SUM(AI104:AI121)</f>
        <v>736432</v>
      </c>
    </row>
    <row r="125" spans="2:37" x14ac:dyDescent="0.35">
      <c r="B125" t="s">
        <v>15</v>
      </c>
      <c r="C125" s="15">
        <f>SUM(D123+I123+N123+S123+X123+AC123+AH123)</f>
        <v>199.94279999999998</v>
      </c>
    </row>
    <row r="126" spans="2:37" x14ac:dyDescent="0.35">
      <c r="B126" t="s">
        <v>14</v>
      </c>
      <c r="C126" s="17">
        <f>SUM(E123+J123+O123+T123+Y123+AD123+AI123)</f>
        <v>15686032.8016</v>
      </c>
    </row>
    <row r="127" spans="2:37" x14ac:dyDescent="0.35">
      <c r="B127" t="s">
        <v>20</v>
      </c>
      <c r="C127" s="18">
        <f>SUM(C126/C92)-1</f>
        <v>3.100034609364366E-2</v>
      </c>
    </row>
    <row r="128" spans="2:37" x14ac:dyDescent="0.35">
      <c r="B128" t="s">
        <v>21</v>
      </c>
      <c r="C128" s="19">
        <f>SUM(C126-C92)</f>
        <v>471651.09839999862</v>
      </c>
    </row>
    <row r="132" spans="2:37" x14ac:dyDescent="0.35">
      <c r="B132" s="1" t="s">
        <v>26</v>
      </c>
    </row>
    <row r="133" spans="2:37" x14ac:dyDescent="0.35">
      <c r="B133" s="3" t="s">
        <v>27</v>
      </c>
    </row>
    <row r="134" spans="2:37" x14ac:dyDescent="0.35">
      <c r="B134" s="5" t="s">
        <v>11</v>
      </c>
    </row>
    <row r="135" spans="2:37" x14ac:dyDescent="0.35">
      <c r="B135" s="7" t="s">
        <v>2</v>
      </c>
    </row>
    <row r="136" spans="2:37" x14ac:dyDescent="0.35">
      <c r="B136" s="9" t="s">
        <v>3</v>
      </c>
      <c r="C136" s="9" t="s">
        <v>4</v>
      </c>
      <c r="D136" s="9" t="s">
        <v>16</v>
      </c>
      <c r="E136" s="9" t="s">
        <v>17</v>
      </c>
      <c r="F136" s="9" t="s">
        <v>18</v>
      </c>
      <c r="G136" s="9" t="s">
        <v>19</v>
      </c>
      <c r="H136" s="9" t="s">
        <v>5</v>
      </c>
      <c r="I136" s="9" t="s">
        <v>16</v>
      </c>
      <c r="J136" s="9" t="s">
        <v>17</v>
      </c>
      <c r="K136" s="9" t="s">
        <v>18</v>
      </c>
      <c r="L136" s="9" t="s">
        <v>19</v>
      </c>
      <c r="M136" s="9" t="s">
        <v>6</v>
      </c>
      <c r="N136" s="9" t="s">
        <v>16</v>
      </c>
      <c r="O136" s="9" t="s">
        <v>17</v>
      </c>
      <c r="P136" s="9" t="s">
        <v>18</v>
      </c>
      <c r="Q136" s="9" t="s">
        <v>19</v>
      </c>
      <c r="R136" s="9" t="s">
        <v>7</v>
      </c>
      <c r="S136" s="9" t="s">
        <v>16</v>
      </c>
      <c r="T136" s="9" t="s">
        <v>17</v>
      </c>
      <c r="U136" s="9" t="s">
        <v>18</v>
      </c>
      <c r="V136" s="9" t="s">
        <v>19</v>
      </c>
      <c r="W136" s="9" t="s">
        <v>8</v>
      </c>
      <c r="X136" s="9" t="s">
        <v>16</v>
      </c>
      <c r="Y136" s="9" t="s">
        <v>17</v>
      </c>
      <c r="Z136" s="9" t="s">
        <v>18</v>
      </c>
      <c r="AA136" s="9" t="s">
        <v>19</v>
      </c>
      <c r="AB136" s="9" t="s">
        <v>9</v>
      </c>
      <c r="AC136" s="9" t="s">
        <v>16</v>
      </c>
      <c r="AD136" s="9" t="s">
        <v>17</v>
      </c>
      <c r="AE136" s="9" t="s">
        <v>18</v>
      </c>
      <c r="AF136" s="9" t="s">
        <v>19</v>
      </c>
      <c r="AG136" s="9" t="s">
        <v>10</v>
      </c>
      <c r="AH136" s="9" t="s">
        <v>16</v>
      </c>
      <c r="AI136" s="9" t="s">
        <v>17</v>
      </c>
      <c r="AJ136" s="9" t="s">
        <v>18</v>
      </c>
      <c r="AK136" s="9" t="s">
        <v>19</v>
      </c>
    </row>
    <row r="137" spans="2:37" x14ac:dyDescent="0.35">
      <c r="B137" s="10">
        <v>0</v>
      </c>
      <c r="C137" s="11">
        <v>0</v>
      </c>
      <c r="D137" s="11"/>
      <c r="E137" s="11"/>
      <c r="F137" s="11"/>
      <c r="G137" s="11"/>
      <c r="H137" s="11">
        <v>0</v>
      </c>
      <c r="I137" s="11"/>
      <c r="J137" s="11"/>
      <c r="K137" s="11"/>
      <c r="L137" s="11"/>
      <c r="M137" s="11">
        <v>0</v>
      </c>
      <c r="N137" s="11"/>
      <c r="O137" s="11"/>
      <c r="P137" s="11"/>
      <c r="Q137" s="11"/>
      <c r="R137" s="11">
        <v>0</v>
      </c>
      <c r="S137" s="11"/>
      <c r="T137" s="11"/>
      <c r="U137" s="11"/>
      <c r="V137" s="11"/>
      <c r="W137" s="11">
        <v>0</v>
      </c>
      <c r="X137" s="11"/>
      <c r="Y137" s="11"/>
      <c r="Z137" s="11"/>
      <c r="AA137" s="11"/>
      <c r="AB137" s="11">
        <v>0</v>
      </c>
      <c r="AC137" s="11"/>
      <c r="AD137" s="11"/>
      <c r="AE137" s="11"/>
      <c r="AF137" s="11"/>
      <c r="AG137" s="11">
        <v>0</v>
      </c>
    </row>
    <row r="138" spans="2:37" x14ac:dyDescent="0.35">
      <c r="B138" s="9">
        <v>1</v>
      </c>
      <c r="C138" s="12">
        <v>54481</v>
      </c>
      <c r="D138" s="14"/>
      <c r="E138" s="12">
        <f>SUM(C138*D138)</f>
        <v>0</v>
      </c>
      <c r="F138" s="12"/>
      <c r="G138" s="12"/>
      <c r="H138" s="12">
        <v>55881</v>
      </c>
      <c r="I138" s="14"/>
      <c r="J138" s="12">
        <f t="shared" ref="J138:J155" si="112">SUM(H138*I138)</f>
        <v>0</v>
      </c>
      <c r="K138" s="12"/>
      <c r="L138" s="12"/>
      <c r="M138" s="12">
        <v>57281</v>
      </c>
      <c r="N138" s="14"/>
      <c r="O138" s="12">
        <f>SUM(M138*N138)</f>
        <v>0</v>
      </c>
      <c r="P138" s="12"/>
      <c r="Q138" s="12"/>
      <c r="R138" s="12">
        <v>60081</v>
      </c>
      <c r="S138" s="14"/>
      <c r="T138" s="12">
        <f>SUM(R138*S138)</f>
        <v>0</v>
      </c>
      <c r="U138" s="12"/>
      <c r="V138" s="12"/>
      <c r="W138" s="12">
        <v>61481</v>
      </c>
      <c r="X138" s="14"/>
      <c r="Y138" s="12">
        <f>SUM(W138*X138)</f>
        <v>0</v>
      </c>
      <c r="Z138" s="12"/>
      <c r="AA138" s="12"/>
      <c r="AB138" s="12">
        <v>62881</v>
      </c>
      <c r="AC138" s="14"/>
      <c r="AD138" s="12">
        <f>SUM(AB138*AC138)</f>
        <v>0</v>
      </c>
      <c r="AE138" s="12"/>
      <c r="AF138" s="12"/>
      <c r="AG138" s="12">
        <v>64981</v>
      </c>
      <c r="AH138" s="14"/>
      <c r="AI138" s="12">
        <f>SUM(AG138*AH138)</f>
        <v>0</v>
      </c>
    </row>
    <row r="139" spans="2:37" x14ac:dyDescent="0.35">
      <c r="B139" s="9">
        <v>2</v>
      </c>
      <c r="C139" s="12">
        <v>54981</v>
      </c>
      <c r="D139" s="14"/>
      <c r="E139" s="12">
        <f t="shared" ref="E139:E153" si="113">SUM(C139*D139)</f>
        <v>0</v>
      </c>
      <c r="F139" s="16">
        <f>SUM(C139/C104)-1</f>
        <v>3.5970003014772489E-2</v>
      </c>
      <c r="G139" s="12">
        <f>SUM(C139-C104)</f>
        <v>1909</v>
      </c>
      <c r="H139" s="12">
        <v>56381</v>
      </c>
      <c r="I139" s="14"/>
      <c r="J139" s="12">
        <f t="shared" si="112"/>
        <v>0</v>
      </c>
      <c r="K139" s="16">
        <f t="shared" ref="K139:K155" si="114">SUM(H139/H104)-1</f>
        <v>3.5045527977676683E-2</v>
      </c>
      <c r="L139" s="12">
        <f t="shared" ref="L139:L155" si="115">SUM(H139-H104)</f>
        <v>1909</v>
      </c>
      <c r="M139" s="12">
        <v>57781</v>
      </c>
      <c r="N139" s="14"/>
      <c r="O139" s="12">
        <f t="shared" ref="O139:O153" si="116">SUM(M139*N139)</f>
        <v>0</v>
      </c>
      <c r="P139" s="16">
        <f>SUM(M139/M104)-1</f>
        <v>3.4167382588774275E-2</v>
      </c>
      <c r="Q139" s="12">
        <f>SUM(M139-M104)</f>
        <v>1909</v>
      </c>
      <c r="R139" s="12">
        <v>60581</v>
      </c>
      <c r="S139" s="14"/>
      <c r="T139" s="12">
        <f t="shared" ref="T139:T153" si="117">SUM(R139*S139)</f>
        <v>0</v>
      </c>
      <c r="U139" s="16">
        <f>SUM(R139/R104)-1</f>
        <v>3.2536814835014916E-2</v>
      </c>
      <c r="V139" s="12">
        <f>SUM(R139-R104)</f>
        <v>1909</v>
      </c>
      <c r="W139" s="12">
        <v>61981</v>
      </c>
      <c r="X139" s="14"/>
      <c r="Y139" s="12">
        <f t="shared" ref="Y139:Y153" si="118">SUM(W139*X139)</f>
        <v>0</v>
      </c>
      <c r="Z139" s="16">
        <f>SUM(W139/W104)-1</f>
        <v>3.1778532427753303E-2</v>
      </c>
      <c r="AA139" s="12">
        <f>SUM(W139-W104)</f>
        <v>1909</v>
      </c>
      <c r="AB139" s="12">
        <v>63381</v>
      </c>
      <c r="AC139" s="14"/>
      <c r="AD139" s="12">
        <f t="shared" ref="AD139:AD153" si="119">SUM(AB139*AC139)</f>
        <v>0</v>
      </c>
      <c r="AE139" s="16">
        <f>SUM(AB139/AB104)-1</f>
        <v>3.1054789172306085E-2</v>
      </c>
      <c r="AF139" s="12">
        <f>SUM(AB139-AB104)</f>
        <v>1909</v>
      </c>
      <c r="AG139" s="12">
        <v>65481</v>
      </c>
      <c r="AH139" s="14"/>
      <c r="AI139" s="12">
        <f t="shared" ref="AI139:AI153" si="120">SUM(AG139*AH139)</f>
        <v>0</v>
      </c>
      <c r="AJ139" s="16">
        <f>SUM(AG139/AG104)-1</f>
        <v>3.0028943560057808E-2</v>
      </c>
      <c r="AK139" s="12">
        <f>SUM(AG139-AG104)</f>
        <v>1909</v>
      </c>
    </row>
    <row r="140" spans="2:37" x14ac:dyDescent="0.35">
      <c r="B140" s="9">
        <v>3</v>
      </c>
      <c r="C140" s="12">
        <v>55481</v>
      </c>
      <c r="D140" s="14"/>
      <c r="E140" s="12">
        <f t="shared" si="113"/>
        <v>0</v>
      </c>
      <c r="F140" s="16">
        <f t="shared" ref="F140:F155" si="121">SUM(C140/C105)-1</f>
        <v>3.563428656761003E-2</v>
      </c>
      <c r="G140" s="12">
        <f t="shared" ref="G140:G155" si="122">SUM(C140-C105)</f>
        <v>1909</v>
      </c>
      <c r="H140" s="12">
        <v>56881</v>
      </c>
      <c r="I140" s="14"/>
      <c r="J140" s="12">
        <f t="shared" si="112"/>
        <v>0</v>
      </c>
      <c r="K140" s="16">
        <f t="shared" si="114"/>
        <v>3.4726769991995976E-2</v>
      </c>
      <c r="L140" s="12">
        <f t="shared" si="115"/>
        <v>1909</v>
      </c>
      <c r="M140" s="12">
        <v>58281</v>
      </c>
      <c r="N140" s="14"/>
      <c r="O140" s="12">
        <f t="shared" si="116"/>
        <v>0</v>
      </c>
      <c r="P140" s="16">
        <f t="shared" ref="P140:P155" si="123">SUM(M140/M105)-1</f>
        <v>3.3864329809125016E-2</v>
      </c>
      <c r="Q140" s="12">
        <f t="shared" ref="Q140:Q155" si="124">SUM(M140-M105)</f>
        <v>1909</v>
      </c>
      <c r="R140" s="12">
        <v>61081</v>
      </c>
      <c r="S140" s="14"/>
      <c r="T140" s="12">
        <f t="shared" si="117"/>
        <v>0</v>
      </c>
      <c r="U140" s="16">
        <f t="shared" ref="U140:U155" si="125">SUM(R140/R105)-1</f>
        <v>3.2261880619211869E-2</v>
      </c>
      <c r="V140" s="12">
        <f t="shared" ref="V140:V155" si="126">SUM(R140-R105)</f>
        <v>1909</v>
      </c>
      <c r="W140" s="12">
        <v>62481</v>
      </c>
      <c r="X140" s="14"/>
      <c r="Y140" s="12">
        <f t="shared" si="118"/>
        <v>0</v>
      </c>
      <c r="Z140" s="16">
        <f t="shared" ref="Z140:Z155" si="127">SUM(W140/W105)-1</f>
        <v>3.1516212111206476E-2</v>
      </c>
      <c r="AA140" s="12">
        <f t="shared" ref="AA140:AA155" si="128">SUM(W140-W105)</f>
        <v>1909</v>
      </c>
      <c r="AB140" s="12">
        <v>63881</v>
      </c>
      <c r="AC140" s="14"/>
      <c r="AD140" s="12">
        <f t="shared" si="119"/>
        <v>0</v>
      </c>
      <c r="AE140" s="16">
        <f t="shared" ref="AE140:AE155" si="129">SUM(AB140/AB105)-1</f>
        <v>3.0804234170270339E-2</v>
      </c>
      <c r="AF140" s="12">
        <f t="shared" ref="AF140:AF155" si="130">SUM(AB140-AB105)</f>
        <v>1909</v>
      </c>
      <c r="AG140" s="12">
        <v>65981</v>
      </c>
      <c r="AH140" s="14"/>
      <c r="AI140" s="12">
        <f t="shared" si="120"/>
        <v>0</v>
      </c>
      <c r="AJ140" s="16">
        <f t="shared" ref="AJ140:AJ155" si="131">SUM(AG140/AG105)-1</f>
        <v>2.9794606068173302E-2</v>
      </c>
      <c r="AK140" s="12">
        <f t="shared" ref="AK140:AK155" si="132">SUM(AG140-AG105)</f>
        <v>1909</v>
      </c>
    </row>
    <row r="141" spans="2:37" x14ac:dyDescent="0.35">
      <c r="B141" s="9">
        <v>4</v>
      </c>
      <c r="C141" s="12">
        <v>56231</v>
      </c>
      <c r="D141" s="14"/>
      <c r="E141" s="12">
        <f t="shared" si="113"/>
        <v>0</v>
      </c>
      <c r="F141" s="16">
        <f t="shared" si="121"/>
        <v>3.9928243823050824E-2</v>
      </c>
      <c r="G141" s="12">
        <f t="shared" si="122"/>
        <v>2159</v>
      </c>
      <c r="H141" s="12">
        <v>57631</v>
      </c>
      <c r="I141" s="14"/>
      <c r="J141" s="12">
        <f t="shared" si="112"/>
        <v>0</v>
      </c>
      <c r="K141" s="16">
        <f t="shared" si="114"/>
        <v>3.8920536486876323E-2</v>
      </c>
      <c r="L141" s="12">
        <f t="shared" si="115"/>
        <v>2159</v>
      </c>
      <c r="M141" s="12">
        <v>59031</v>
      </c>
      <c r="N141" s="14"/>
      <c r="O141" s="12">
        <f t="shared" si="116"/>
        <v>0</v>
      </c>
      <c r="P141" s="16">
        <f t="shared" si="123"/>
        <v>3.7962441974961347E-2</v>
      </c>
      <c r="Q141" s="12">
        <f t="shared" si="124"/>
        <v>2159</v>
      </c>
      <c r="R141" s="12">
        <v>61831</v>
      </c>
      <c r="S141" s="14"/>
      <c r="T141" s="12">
        <f t="shared" si="117"/>
        <v>0</v>
      </c>
      <c r="U141" s="16">
        <f t="shared" si="125"/>
        <v>3.618112347499669E-2</v>
      </c>
      <c r="V141" s="12">
        <f t="shared" si="126"/>
        <v>2159</v>
      </c>
      <c r="W141" s="12">
        <v>63231</v>
      </c>
      <c r="X141" s="14"/>
      <c r="Y141" s="12">
        <f t="shared" si="118"/>
        <v>0</v>
      </c>
      <c r="Z141" s="16">
        <f t="shared" si="127"/>
        <v>3.5351716007335554E-2</v>
      </c>
      <c r="AA141" s="12">
        <f t="shared" si="128"/>
        <v>2159</v>
      </c>
      <c r="AB141" s="12">
        <v>64631</v>
      </c>
      <c r="AC141" s="14"/>
      <c r="AD141" s="12">
        <f t="shared" si="119"/>
        <v>0</v>
      </c>
      <c r="AE141" s="16">
        <f t="shared" si="129"/>
        <v>3.4559482648226503E-2</v>
      </c>
      <c r="AF141" s="12">
        <f t="shared" si="130"/>
        <v>2159</v>
      </c>
      <c r="AG141" s="12">
        <v>66731</v>
      </c>
      <c r="AH141" s="14"/>
      <c r="AI141" s="12">
        <f t="shared" si="120"/>
        <v>0</v>
      </c>
      <c r="AJ141" s="16">
        <f t="shared" si="131"/>
        <v>3.3435544818187557E-2</v>
      </c>
      <c r="AK141" s="12">
        <f t="shared" si="132"/>
        <v>2159</v>
      </c>
    </row>
    <row r="142" spans="2:37" x14ac:dyDescent="0.35">
      <c r="B142" s="9">
        <v>5</v>
      </c>
      <c r="C142" s="12">
        <v>56981</v>
      </c>
      <c r="D142" s="14">
        <v>7</v>
      </c>
      <c r="E142" s="12">
        <f t="shared" si="113"/>
        <v>398867</v>
      </c>
      <c r="F142" s="16">
        <f t="shared" si="121"/>
        <v>3.9381999927036615E-2</v>
      </c>
      <c r="G142" s="12">
        <f t="shared" si="122"/>
        <v>2159</v>
      </c>
      <c r="H142" s="12">
        <v>58381</v>
      </c>
      <c r="I142" s="14"/>
      <c r="J142" s="12">
        <f t="shared" si="112"/>
        <v>0</v>
      </c>
      <c r="K142" s="16">
        <f t="shared" si="114"/>
        <v>3.8401337554693882E-2</v>
      </c>
      <c r="L142" s="12">
        <f t="shared" si="115"/>
        <v>2159</v>
      </c>
      <c r="M142" s="12">
        <v>59781</v>
      </c>
      <c r="N142" s="14"/>
      <c r="O142" s="12">
        <f t="shared" si="116"/>
        <v>0</v>
      </c>
      <c r="P142" s="16">
        <f t="shared" si="123"/>
        <v>3.7468328069140355E-2</v>
      </c>
      <c r="Q142" s="12">
        <f t="shared" si="124"/>
        <v>2159</v>
      </c>
      <c r="R142" s="12">
        <v>62581</v>
      </c>
      <c r="S142" s="14">
        <v>5</v>
      </c>
      <c r="T142" s="12">
        <f t="shared" si="117"/>
        <v>312905</v>
      </c>
      <c r="U142" s="16">
        <f t="shared" si="125"/>
        <v>3.5732018139088328E-2</v>
      </c>
      <c r="V142" s="12">
        <f t="shared" si="126"/>
        <v>2159</v>
      </c>
      <c r="W142" s="12">
        <v>63981</v>
      </c>
      <c r="X142" s="14">
        <v>1</v>
      </c>
      <c r="Y142" s="12">
        <f t="shared" si="118"/>
        <v>63981</v>
      </c>
      <c r="Z142" s="16">
        <f t="shared" si="127"/>
        <v>3.4922843000873449E-2</v>
      </c>
      <c r="AA142" s="12">
        <f t="shared" si="128"/>
        <v>2159</v>
      </c>
      <c r="AB142" s="12">
        <v>65381</v>
      </c>
      <c r="AC142" s="14">
        <v>1</v>
      </c>
      <c r="AD142" s="12">
        <f t="shared" si="119"/>
        <v>65381</v>
      </c>
      <c r="AE142" s="16">
        <f t="shared" si="129"/>
        <v>3.414950491917379E-2</v>
      </c>
      <c r="AF142" s="12">
        <f t="shared" si="130"/>
        <v>2159</v>
      </c>
      <c r="AG142" s="12">
        <v>67481</v>
      </c>
      <c r="AH142" s="14"/>
      <c r="AI142" s="12">
        <f t="shared" si="120"/>
        <v>0</v>
      </c>
      <c r="AJ142" s="16">
        <f t="shared" si="131"/>
        <v>3.3051651817151972E-2</v>
      </c>
      <c r="AK142" s="12">
        <f t="shared" si="132"/>
        <v>2159</v>
      </c>
    </row>
    <row r="143" spans="2:37" x14ac:dyDescent="0.35">
      <c r="B143" s="9">
        <v>6</v>
      </c>
      <c r="C143" s="12">
        <v>58081</v>
      </c>
      <c r="D143" s="14">
        <v>6.8</v>
      </c>
      <c r="E143" s="12">
        <f t="shared" si="113"/>
        <v>394950.8</v>
      </c>
      <c r="F143" s="16">
        <f t="shared" si="121"/>
        <v>4.514863600374297E-2</v>
      </c>
      <c r="G143" s="12">
        <f t="shared" si="122"/>
        <v>2509</v>
      </c>
      <c r="H143" s="12">
        <v>59481</v>
      </c>
      <c r="I143" s="14">
        <v>1</v>
      </c>
      <c r="J143" s="12">
        <f t="shared" si="112"/>
        <v>59481</v>
      </c>
      <c r="K143" s="16">
        <f t="shared" si="114"/>
        <v>4.4039177139647556E-2</v>
      </c>
      <c r="L143" s="12">
        <f t="shared" si="115"/>
        <v>2509</v>
      </c>
      <c r="M143" s="12">
        <v>60881</v>
      </c>
      <c r="N143" s="14"/>
      <c r="O143" s="12">
        <f t="shared" si="116"/>
        <v>0</v>
      </c>
      <c r="P143" s="16">
        <f t="shared" si="123"/>
        <v>4.2982937024600876E-2</v>
      </c>
      <c r="Q143" s="12">
        <f t="shared" si="124"/>
        <v>2509</v>
      </c>
      <c r="R143" s="12">
        <v>63681</v>
      </c>
      <c r="S143" s="14">
        <v>1</v>
      </c>
      <c r="T143" s="12">
        <f t="shared" si="117"/>
        <v>63681</v>
      </c>
      <c r="U143" s="16">
        <f t="shared" si="125"/>
        <v>4.101549728634013E-2</v>
      </c>
      <c r="V143" s="12">
        <f t="shared" si="126"/>
        <v>2509</v>
      </c>
      <c r="W143" s="12">
        <v>65081</v>
      </c>
      <c r="X143" s="14"/>
      <c r="Y143" s="12">
        <f t="shared" si="118"/>
        <v>0</v>
      </c>
      <c r="Z143" s="16">
        <f t="shared" si="127"/>
        <v>4.0097807325960577E-2</v>
      </c>
      <c r="AA143" s="12">
        <f t="shared" si="128"/>
        <v>2509</v>
      </c>
      <c r="AB143" s="12">
        <v>66481</v>
      </c>
      <c r="AC143" s="14">
        <v>1</v>
      </c>
      <c r="AD143" s="12">
        <f t="shared" si="119"/>
        <v>66481</v>
      </c>
      <c r="AE143" s="16">
        <f t="shared" si="129"/>
        <v>3.922028387419485E-2</v>
      </c>
      <c r="AF143" s="12">
        <f t="shared" si="130"/>
        <v>2509</v>
      </c>
      <c r="AG143" s="12">
        <v>68581</v>
      </c>
      <c r="AH143" s="14">
        <v>1</v>
      </c>
      <c r="AI143" s="12">
        <f t="shared" si="120"/>
        <v>68581</v>
      </c>
      <c r="AJ143" s="16">
        <f t="shared" si="131"/>
        <v>3.7973725632643118E-2</v>
      </c>
      <c r="AK143" s="12">
        <f t="shared" si="132"/>
        <v>2509</v>
      </c>
    </row>
    <row r="144" spans="2:37" x14ac:dyDescent="0.35">
      <c r="B144" s="9">
        <v>7</v>
      </c>
      <c r="C144" s="12">
        <v>59381</v>
      </c>
      <c r="D144" s="14">
        <v>8.5</v>
      </c>
      <c r="E144" s="12">
        <f t="shared" si="113"/>
        <v>504738.5</v>
      </c>
      <c r="F144" s="16">
        <f t="shared" si="121"/>
        <v>4.7801383399209474E-2</v>
      </c>
      <c r="G144" s="12">
        <f t="shared" si="122"/>
        <v>2709</v>
      </c>
      <c r="H144" s="12">
        <v>60781</v>
      </c>
      <c r="I144" s="14">
        <v>3</v>
      </c>
      <c r="J144" s="12">
        <f t="shared" si="112"/>
        <v>182343</v>
      </c>
      <c r="K144" s="16">
        <f t="shared" si="114"/>
        <v>4.6648987463838054E-2</v>
      </c>
      <c r="L144" s="12">
        <f t="shared" si="115"/>
        <v>2709</v>
      </c>
      <c r="M144" s="12">
        <v>62181</v>
      </c>
      <c r="N144" s="14">
        <v>1</v>
      </c>
      <c r="O144" s="12">
        <f t="shared" si="116"/>
        <v>62181</v>
      </c>
      <c r="P144" s="16">
        <f t="shared" si="123"/>
        <v>4.5550847457627164E-2</v>
      </c>
      <c r="Q144" s="12">
        <f t="shared" si="124"/>
        <v>2709</v>
      </c>
      <c r="R144" s="12">
        <v>64981</v>
      </c>
      <c r="S144" s="14">
        <v>2</v>
      </c>
      <c r="T144" s="12">
        <f t="shared" si="117"/>
        <v>129962</v>
      </c>
      <c r="U144" s="16">
        <f t="shared" si="125"/>
        <v>4.3502697841726556E-2</v>
      </c>
      <c r="V144" s="12">
        <f t="shared" si="126"/>
        <v>2709</v>
      </c>
      <c r="W144" s="12">
        <v>66381</v>
      </c>
      <c r="X144" s="14"/>
      <c r="Y144" s="12">
        <f t="shared" si="118"/>
        <v>0</v>
      </c>
      <c r="Z144" s="16">
        <f t="shared" si="127"/>
        <v>4.2546174142480186E-2</v>
      </c>
      <c r="AA144" s="12">
        <f t="shared" si="128"/>
        <v>2709</v>
      </c>
      <c r="AB144" s="12">
        <v>67781</v>
      </c>
      <c r="AC144" s="14"/>
      <c r="AD144" s="12">
        <f t="shared" si="119"/>
        <v>0</v>
      </c>
      <c r="AE144" s="16">
        <f t="shared" si="129"/>
        <v>4.1630808950086085E-2</v>
      </c>
      <c r="AF144" s="12">
        <f t="shared" si="130"/>
        <v>2709</v>
      </c>
      <c r="AG144" s="12">
        <v>69881</v>
      </c>
      <c r="AH144" s="14"/>
      <c r="AI144" s="12">
        <f t="shared" si="120"/>
        <v>0</v>
      </c>
      <c r="AJ144" s="16">
        <f t="shared" si="131"/>
        <v>4.0329303876615263E-2</v>
      </c>
      <c r="AK144" s="12">
        <f t="shared" si="132"/>
        <v>2709</v>
      </c>
    </row>
    <row r="145" spans="2:37" x14ac:dyDescent="0.35">
      <c r="B145" s="9">
        <v>8</v>
      </c>
      <c r="C145" s="12">
        <v>60781</v>
      </c>
      <c r="D145" s="14">
        <v>2</v>
      </c>
      <c r="E145" s="12">
        <f t="shared" si="113"/>
        <v>121562</v>
      </c>
      <c r="F145" s="16">
        <f t="shared" si="121"/>
        <v>4.8454426274753271E-2</v>
      </c>
      <c r="G145" s="12">
        <f t="shared" si="122"/>
        <v>2809</v>
      </c>
      <c r="H145" s="12">
        <v>62181</v>
      </c>
      <c r="I145" s="14"/>
      <c r="J145" s="12">
        <f t="shared" si="112"/>
        <v>0</v>
      </c>
      <c r="K145" s="16">
        <f t="shared" si="114"/>
        <v>4.7311864178400498E-2</v>
      </c>
      <c r="L145" s="12">
        <f t="shared" si="115"/>
        <v>2809</v>
      </c>
      <c r="M145" s="12">
        <v>63581</v>
      </c>
      <c r="N145" s="14"/>
      <c r="O145" s="12">
        <f t="shared" si="116"/>
        <v>0</v>
      </c>
      <c r="P145" s="16">
        <f t="shared" si="123"/>
        <v>4.6221944316461538E-2</v>
      </c>
      <c r="Q145" s="12">
        <f t="shared" si="124"/>
        <v>2809</v>
      </c>
      <c r="R145" s="12">
        <v>66381</v>
      </c>
      <c r="S145" s="14">
        <v>3</v>
      </c>
      <c r="T145" s="12">
        <f t="shared" si="117"/>
        <v>199143</v>
      </c>
      <c r="U145" s="16">
        <f t="shared" si="125"/>
        <v>4.4186119675328817E-2</v>
      </c>
      <c r="V145" s="12">
        <f t="shared" si="126"/>
        <v>2809</v>
      </c>
      <c r="W145" s="12">
        <v>67781</v>
      </c>
      <c r="X145" s="14"/>
      <c r="Y145" s="12">
        <f t="shared" si="118"/>
        <v>0</v>
      </c>
      <c r="Z145" s="16">
        <f t="shared" si="127"/>
        <v>4.323400849596748E-2</v>
      </c>
      <c r="AA145" s="12">
        <f t="shared" si="128"/>
        <v>2809</v>
      </c>
      <c r="AB145" s="12">
        <v>69181</v>
      </c>
      <c r="AC145" s="14">
        <v>2</v>
      </c>
      <c r="AD145" s="12">
        <f t="shared" si="119"/>
        <v>138362</v>
      </c>
      <c r="AE145" s="16">
        <f t="shared" si="129"/>
        <v>4.2322063520761732E-2</v>
      </c>
      <c r="AF145" s="12">
        <f t="shared" si="130"/>
        <v>2809</v>
      </c>
      <c r="AG145" s="12">
        <v>71281</v>
      </c>
      <c r="AH145" s="14"/>
      <c r="AI145" s="12">
        <f t="shared" si="120"/>
        <v>0</v>
      </c>
      <c r="AJ145" s="16">
        <f t="shared" si="131"/>
        <v>4.1024068232270228E-2</v>
      </c>
      <c r="AK145" s="12">
        <f t="shared" si="132"/>
        <v>2809</v>
      </c>
    </row>
    <row r="146" spans="2:37" x14ac:dyDescent="0.35">
      <c r="B146" s="9">
        <v>9</v>
      </c>
      <c r="C146" s="12">
        <v>62281</v>
      </c>
      <c r="D146" s="14">
        <v>2</v>
      </c>
      <c r="E146" s="12">
        <f t="shared" si="113"/>
        <v>124562</v>
      </c>
      <c r="F146" s="16">
        <f t="shared" si="121"/>
        <v>4.8996159805969164E-2</v>
      </c>
      <c r="G146" s="12">
        <f t="shared" si="122"/>
        <v>2909</v>
      </c>
      <c r="H146" s="12">
        <v>63681</v>
      </c>
      <c r="I146" s="14">
        <v>1</v>
      </c>
      <c r="J146" s="12">
        <f t="shared" si="112"/>
        <v>63681</v>
      </c>
      <c r="K146" s="16">
        <f t="shared" si="114"/>
        <v>4.7867438952148955E-2</v>
      </c>
      <c r="L146" s="12">
        <f t="shared" si="115"/>
        <v>2909</v>
      </c>
      <c r="M146" s="12">
        <v>65081</v>
      </c>
      <c r="N146" s="14"/>
      <c r="O146" s="12">
        <f t="shared" si="116"/>
        <v>0</v>
      </c>
      <c r="P146" s="16">
        <f t="shared" si="123"/>
        <v>4.6789551566621679E-2</v>
      </c>
      <c r="Q146" s="12">
        <f t="shared" si="124"/>
        <v>2909</v>
      </c>
      <c r="R146" s="12">
        <v>67881</v>
      </c>
      <c r="S146" s="14">
        <v>3</v>
      </c>
      <c r="T146" s="12">
        <f t="shared" si="117"/>
        <v>203643</v>
      </c>
      <c r="U146" s="16">
        <f t="shared" si="125"/>
        <v>4.477313304192565E-2</v>
      </c>
      <c r="V146" s="12">
        <f t="shared" si="126"/>
        <v>2909</v>
      </c>
      <c r="W146" s="12">
        <v>69281</v>
      </c>
      <c r="X146" s="14"/>
      <c r="Y146" s="12">
        <f t="shared" si="118"/>
        <v>0</v>
      </c>
      <c r="Z146" s="16">
        <f t="shared" si="127"/>
        <v>4.3828722955463251E-2</v>
      </c>
      <c r="AA146" s="12">
        <f t="shared" si="128"/>
        <v>2909</v>
      </c>
      <c r="AB146" s="12">
        <v>70681</v>
      </c>
      <c r="AC146" s="14"/>
      <c r="AD146" s="12">
        <f t="shared" si="119"/>
        <v>0</v>
      </c>
      <c r="AE146" s="16">
        <f t="shared" si="129"/>
        <v>4.2923331169214318E-2</v>
      </c>
      <c r="AF146" s="12">
        <f t="shared" si="130"/>
        <v>2909</v>
      </c>
      <c r="AG146" s="12">
        <v>72781</v>
      </c>
      <c r="AH146" s="14"/>
      <c r="AI146" s="12">
        <f t="shared" si="120"/>
        <v>0</v>
      </c>
      <c r="AJ146" s="16">
        <f t="shared" si="131"/>
        <v>4.1633272269292476E-2</v>
      </c>
      <c r="AK146" s="12">
        <f t="shared" si="132"/>
        <v>2909</v>
      </c>
    </row>
    <row r="147" spans="2:37" x14ac:dyDescent="0.35">
      <c r="B147" s="9">
        <v>10</v>
      </c>
      <c r="C147" s="12">
        <v>63981</v>
      </c>
      <c r="D147" s="14">
        <v>3</v>
      </c>
      <c r="E147" s="12">
        <f t="shared" si="113"/>
        <v>191943</v>
      </c>
      <c r="F147" s="16">
        <f t="shared" si="121"/>
        <v>5.1074385596004745E-2</v>
      </c>
      <c r="G147" s="12">
        <f t="shared" si="122"/>
        <v>3109</v>
      </c>
      <c r="H147" s="12">
        <v>65381</v>
      </c>
      <c r="I147" s="14">
        <v>1</v>
      </c>
      <c r="J147" s="12">
        <f t="shared" si="112"/>
        <v>65381</v>
      </c>
      <c r="K147" s="16">
        <f t="shared" si="114"/>
        <v>4.9926130524152068E-2</v>
      </c>
      <c r="L147" s="12">
        <f t="shared" si="115"/>
        <v>3109</v>
      </c>
      <c r="M147" s="12">
        <v>66781</v>
      </c>
      <c r="N147" s="14"/>
      <c r="O147" s="12">
        <f t="shared" si="116"/>
        <v>0</v>
      </c>
      <c r="P147" s="16">
        <f t="shared" si="123"/>
        <v>4.8828370398291243E-2</v>
      </c>
      <c r="Q147" s="12">
        <f t="shared" si="124"/>
        <v>3109</v>
      </c>
      <c r="R147" s="12">
        <v>69581</v>
      </c>
      <c r="S147" s="14">
        <v>4.6428000000000003</v>
      </c>
      <c r="T147" s="12">
        <f t="shared" si="117"/>
        <v>323050.66680000001</v>
      </c>
      <c r="U147" s="16">
        <f t="shared" si="125"/>
        <v>4.6771572993139943E-2</v>
      </c>
      <c r="V147" s="12">
        <f t="shared" si="126"/>
        <v>3109</v>
      </c>
      <c r="W147" s="12">
        <v>70981</v>
      </c>
      <c r="X147" s="14">
        <v>1</v>
      </c>
      <c r="Y147" s="12">
        <f t="shared" si="118"/>
        <v>70981</v>
      </c>
      <c r="Z147" s="16">
        <f t="shared" si="127"/>
        <v>4.5806812824139564E-2</v>
      </c>
      <c r="AA147" s="12">
        <f t="shared" si="128"/>
        <v>3109</v>
      </c>
      <c r="AB147" s="12">
        <v>72381</v>
      </c>
      <c r="AC147" s="14">
        <v>2</v>
      </c>
      <c r="AD147" s="12">
        <f t="shared" si="119"/>
        <v>144762</v>
      </c>
      <c r="AE147" s="16">
        <f t="shared" si="129"/>
        <v>4.4881048619932917E-2</v>
      </c>
      <c r="AF147" s="12">
        <f t="shared" si="130"/>
        <v>3109</v>
      </c>
      <c r="AG147" s="12">
        <v>74481</v>
      </c>
      <c r="AH147" s="14"/>
      <c r="AI147" s="12">
        <f t="shared" si="120"/>
        <v>0</v>
      </c>
      <c r="AJ147" s="16">
        <f t="shared" si="131"/>
        <v>4.3560499915933359E-2</v>
      </c>
      <c r="AK147" s="12">
        <f t="shared" si="132"/>
        <v>3109</v>
      </c>
    </row>
    <row r="148" spans="2:37" x14ac:dyDescent="0.35">
      <c r="B148" s="9">
        <v>11</v>
      </c>
      <c r="C148" s="12">
        <v>65781</v>
      </c>
      <c r="D148" s="14">
        <v>3</v>
      </c>
      <c r="E148" s="12">
        <f t="shared" si="113"/>
        <v>197343</v>
      </c>
      <c r="F148" s="16">
        <f t="shared" si="121"/>
        <v>5.296772954283524E-2</v>
      </c>
      <c r="G148" s="12">
        <f t="shared" si="122"/>
        <v>3309</v>
      </c>
      <c r="H148" s="12">
        <v>67181</v>
      </c>
      <c r="I148" s="14"/>
      <c r="J148" s="12">
        <f t="shared" si="112"/>
        <v>0</v>
      </c>
      <c r="K148" s="16">
        <f t="shared" si="114"/>
        <v>5.1806738476953829E-2</v>
      </c>
      <c r="L148" s="12">
        <f t="shared" si="115"/>
        <v>3309</v>
      </c>
      <c r="M148" s="12">
        <v>68581</v>
      </c>
      <c r="N148" s="14"/>
      <c r="O148" s="12">
        <f t="shared" si="116"/>
        <v>0</v>
      </c>
      <c r="P148" s="16">
        <f t="shared" si="123"/>
        <v>5.0695550925358601E-2</v>
      </c>
      <c r="Q148" s="12">
        <f t="shared" si="124"/>
        <v>3309</v>
      </c>
      <c r="R148" s="12">
        <v>71381</v>
      </c>
      <c r="S148" s="14">
        <v>2</v>
      </c>
      <c r="T148" s="12">
        <f t="shared" si="117"/>
        <v>142762</v>
      </c>
      <c r="U148" s="16">
        <f t="shared" si="125"/>
        <v>4.861029498178393E-2</v>
      </c>
      <c r="V148" s="12">
        <f t="shared" si="126"/>
        <v>3309</v>
      </c>
      <c r="W148" s="12">
        <v>72781</v>
      </c>
      <c r="X148" s="14">
        <v>1</v>
      </c>
      <c r="Y148" s="12">
        <f t="shared" si="118"/>
        <v>72781</v>
      </c>
      <c r="Z148" s="16">
        <f t="shared" si="127"/>
        <v>4.7630700138185267E-2</v>
      </c>
      <c r="AA148" s="12">
        <f t="shared" si="128"/>
        <v>3309</v>
      </c>
      <c r="AB148" s="12">
        <v>74181</v>
      </c>
      <c r="AC148" s="14"/>
      <c r="AD148" s="12">
        <f t="shared" si="119"/>
        <v>0</v>
      </c>
      <c r="AE148" s="16">
        <f t="shared" si="129"/>
        <v>4.6689806975956705E-2</v>
      </c>
      <c r="AF148" s="12">
        <f t="shared" si="130"/>
        <v>3309</v>
      </c>
      <c r="AG148" s="12">
        <v>76281</v>
      </c>
      <c r="AH148" s="14"/>
      <c r="AI148" s="12">
        <f t="shared" si="120"/>
        <v>0</v>
      </c>
      <c r="AJ148" s="16">
        <f t="shared" si="131"/>
        <v>4.5346160171024552E-2</v>
      </c>
      <c r="AK148" s="12">
        <f t="shared" si="132"/>
        <v>3309</v>
      </c>
    </row>
    <row r="149" spans="2:37" x14ac:dyDescent="0.35">
      <c r="B149" s="9">
        <v>12</v>
      </c>
      <c r="C149" s="12">
        <v>67681</v>
      </c>
      <c r="D149" s="14">
        <v>2</v>
      </c>
      <c r="E149" s="12">
        <f t="shared" si="113"/>
        <v>135362</v>
      </c>
      <c r="F149" s="16">
        <f t="shared" si="121"/>
        <v>5.4681169357352122E-2</v>
      </c>
      <c r="G149" s="12">
        <f t="shared" si="122"/>
        <v>3509</v>
      </c>
      <c r="H149" s="12">
        <v>69081</v>
      </c>
      <c r="I149" s="14"/>
      <c r="J149" s="12">
        <f t="shared" si="112"/>
        <v>0</v>
      </c>
      <c r="K149" s="16">
        <f t="shared" si="114"/>
        <v>5.351369486976143E-2</v>
      </c>
      <c r="L149" s="12">
        <f t="shared" si="115"/>
        <v>3509</v>
      </c>
      <c r="M149" s="12">
        <v>70481</v>
      </c>
      <c r="N149" s="14"/>
      <c r="O149" s="12">
        <f t="shared" si="116"/>
        <v>0</v>
      </c>
      <c r="P149" s="16">
        <f t="shared" si="123"/>
        <v>5.2395030759123218E-2</v>
      </c>
      <c r="Q149" s="12">
        <f t="shared" si="124"/>
        <v>3509</v>
      </c>
      <c r="R149" s="12">
        <v>73281</v>
      </c>
      <c r="S149" s="14">
        <v>2</v>
      </c>
      <c r="T149" s="12">
        <f t="shared" si="117"/>
        <v>146562</v>
      </c>
      <c r="U149" s="16">
        <f t="shared" si="125"/>
        <v>5.0292380897781319E-2</v>
      </c>
      <c r="V149" s="12">
        <f t="shared" si="126"/>
        <v>3509</v>
      </c>
      <c r="W149" s="12">
        <v>74681</v>
      </c>
      <c r="X149" s="14"/>
      <c r="Y149" s="12">
        <f t="shared" si="118"/>
        <v>0</v>
      </c>
      <c r="Z149" s="16">
        <f t="shared" si="127"/>
        <v>4.9303096723430473E-2</v>
      </c>
      <c r="AA149" s="12">
        <f t="shared" si="128"/>
        <v>3509</v>
      </c>
      <c r="AB149" s="12">
        <v>76081</v>
      </c>
      <c r="AC149" s="14"/>
      <c r="AD149" s="12">
        <f t="shared" si="119"/>
        <v>0</v>
      </c>
      <c r="AE149" s="16">
        <f t="shared" si="129"/>
        <v>4.8351981480460715E-2</v>
      </c>
      <c r="AF149" s="12">
        <f t="shared" si="130"/>
        <v>3509</v>
      </c>
      <c r="AG149" s="12">
        <v>78181</v>
      </c>
      <c r="AH149" s="14"/>
      <c r="AI149" s="12">
        <f t="shared" si="120"/>
        <v>0</v>
      </c>
      <c r="AJ149" s="16">
        <f t="shared" si="131"/>
        <v>4.699217913006204E-2</v>
      </c>
      <c r="AK149" s="12">
        <f t="shared" si="132"/>
        <v>3509</v>
      </c>
    </row>
    <row r="150" spans="2:37" x14ac:dyDescent="0.35">
      <c r="B150" s="9">
        <v>13</v>
      </c>
      <c r="C150" s="12">
        <v>69881</v>
      </c>
      <c r="D150" s="14"/>
      <c r="E150" s="12">
        <f t="shared" si="113"/>
        <v>0</v>
      </c>
      <c r="F150" s="16">
        <f t="shared" si="121"/>
        <v>6.0055823549042708E-2</v>
      </c>
      <c r="G150" s="12">
        <f t="shared" si="122"/>
        <v>3959</v>
      </c>
      <c r="H150" s="12">
        <v>71281</v>
      </c>
      <c r="I150" s="14">
        <v>1</v>
      </c>
      <c r="J150" s="12">
        <f t="shared" si="112"/>
        <v>71281</v>
      </c>
      <c r="K150" s="16">
        <f t="shared" si="114"/>
        <v>5.8806927898755301E-2</v>
      </c>
      <c r="L150" s="12">
        <f t="shared" si="115"/>
        <v>3959</v>
      </c>
      <c r="M150" s="12">
        <v>72681</v>
      </c>
      <c r="N150" s="14"/>
      <c r="O150" s="12">
        <f t="shared" si="116"/>
        <v>0</v>
      </c>
      <c r="P150" s="16">
        <f t="shared" si="123"/>
        <v>5.7608917086231504E-2</v>
      </c>
      <c r="Q150" s="12">
        <f t="shared" si="124"/>
        <v>3959</v>
      </c>
      <c r="R150" s="12">
        <v>75481</v>
      </c>
      <c r="S150" s="14">
        <v>1</v>
      </c>
      <c r="T150" s="12">
        <f t="shared" si="117"/>
        <v>75481</v>
      </c>
      <c r="U150" s="16">
        <f t="shared" si="125"/>
        <v>5.5353597494477214E-2</v>
      </c>
      <c r="V150" s="12">
        <f t="shared" si="126"/>
        <v>3959</v>
      </c>
      <c r="W150" s="12">
        <v>76881</v>
      </c>
      <c r="X150" s="14"/>
      <c r="Y150" s="12">
        <f t="shared" si="118"/>
        <v>0</v>
      </c>
      <c r="Z150" s="16">
        <f t="shared" si="127"/>
        <v>5.4290886152327245E-2</v>
      </c>
      <c r="AA150" s="12">
        <f t="shared" si="128"/>
        <v>3959</v>
      </c>
      <c r="AB150" s="12">
        <v>78281</v>
      </c>
      <c r="AC150" s="14"/>
      <c r="AD150" s="12">
        <f t="shared" si="119"/>
        <v>0</v>
      </c>
      <c r="AE150" s="16">
        <f t="shared" si="129"/>
        <v>5.3268211296789714E-2</v>
      </c>
      <c r="AF150" s="12">
        <f t="shared" si="130"/>
        <v>3959</v>
      </c>
      <c r="AG150" s="12">
        <v>80381</v>
      </c>
      <c r="AH150" s="14"/>
      <c r="AI150" s="12">
        <f t="shared" si="120"/>
        <v>0</v>
      </c>
      <c r="AJ150" s="16">
        <f t="shared" si="131"/>
        <v>5.180445421475488E-2</v>
      </c>
      <c r="AK150" s="12">
        <f t="shared" si="132"/>
        <v>3959</v>
      </c>
    </row>
    <row r="151" spans="2:37" x14ac:dyDescent="0.35">
      <c r="B151" s="9">
        <v>14</v>
      </c>
      <c r="C151" s="12">
        <v>72381</v>
      </c>
      <c r="D151" s="14"/>
      <c r="E151" s="12">
        <f t="shared" si="113"/>
        <v>0</v>
      </c>
      <c r="F151" s="16">
        <f t="shared" si="121"/>
        <v>6.252018437509177E-2</v>
      </c>
      <c r="G151" s="12">
        <f t="shared" si="122"/>
        <v>4259</v>
      </c>
      <c r="H151" s="12">
        <v>73781</v>
      </c>
      <c r="I151" s="14"/>
      <c r="J151" s="12">
        <f t="shared" si="112"/>
        <v>0</v>
      </c>
      <c r="K151" s="16">
        <f t="shared" si="114"/>
        <v>6.1261183510255668E-2</v>
      </c>
      <c r="L151" s="12">
        <f t="shared" si="115"/>
        <v>4259</v>
      </c>
      <c r="M151" s="12">
        <v>75181</v>
      </c>
      <c r="N151" s="14">
        <v>1</v>
      </c>
      <c r="O151" s="12">
        <f t="shared" si="116"/>
        <v>75181</v>
      </c>
      <c r="P151" s="16">
        <f t="shared" si="123"/>
        <v>6.0051887989622355E-2</v>
      </c>
      <c r="Q151" s="12">
        <f t="shared" si="124"/>
        <v>4259</v>
      </c>
      <c r="R151" s="12">
        <v>77981</v>
      </c>
      <c r="S151" s="14"/>
      <c r="T151" s="12">
        <f t="shared" si="117"/>
        <v>0</v>
      </c>
      <c r="U151" s="16">
        <f t="shared" si="125"/>
        <v>5.7771085971623171E-2</v>
      </c>
      <c r="V151" s="12">
        <f t="shared" si="126"/>
        <v>4259</v>
      </c>
      <c r="W151" s="12">
        <v>79381</v>
      </c>
      <c r="X151" s="14"/>
      <c r="Y151" s="12">
        <f t="shared" si="118"/>
        <v>0</v>
      </c>
      <c r="Z151" s="16">
        <f t="shared" si="127"/>
        <v>5.6694443704906616E-2</v>
      </c>
      <c r="AA151" s="12">
        <f t="shared" si="128"/>
        <v>4259</v>
      </c>
      <c r="AB151" s="12">
        <v>80781</v>
      </c>
      <c r="AC151" s="14"/>
      <c r="AD151" s="12">
        <f t="shared" si="119"/>
        <v>0</v>
      </c>
      <c r="AE151" s="16">
        <f t="shared" si="129"/>
        <v>5.565719662319335E-2</v>
      </c>
      <c r="AF151" s="12">
        <f t="shared" si="130"/>
        <v>4259</v>
      </c>
      <c r="AG151" s="12">
        <v>82881</v>
      </c>
      <c r="AH151" s="14"/>
      <c r="AI151" s="12">
        <f t="shared" si="120"/>
        <v>0</v>
      </c>
      <c r="AJ151" s="16">
        <f t="shared" si="131"/>
        <v>5.4170588384930385E-2</v>
      </c>
      <c r="AK151" s="12">
        <f t="shared" si="132"/>
        <v>4259</v>
      </c>
    </row>
    <row r="152" spans="2:37" x14ac:dyDescent="0.35">
      <c r="B152" s="9">
        <v>15</v>
      </c>
      <c r="C152" s="12">
        <v>75131</v>
      </c>
      <c r="D152" s="14">
        <v>1</v>
      </c>
      <c r="E152" s="12">
        <f t="shared" si="113"/>
        <v>75131</v>
      </c>
      <c r="F152" s="16">
        <f t="shared" si="121"/>
        <v>6.3846959870861753E-2</v>
      </c>
      <c r="G152" s="12">
        <f t="shared" si="122"/>
        <v>4509</v>
      </c>
      <c r="H152" s="12">
        <v>76531</v>
      </c>
      <c r="I152" s="14">
        <v>1</v>
      </c>
      <c r="J152" s="12">
        <f t="shared" si="112"/>
        <v>76531</v>
      </c>
      <c r="K152" s="16">
        <f t="shared" si="114"/>
        <v>6.2605870428480204E-2</v>
      </c>
      <c r="L152" s="12">
        <f t="shared" si="115"/>
        <v>4509</v>
      </c>
      <c r="M152" s="12">
        <v>77931</v>
      </c>
      <c r="N152" s="14">
        <v>1</v>
      </c>
      <c r="O152" s="12">
        <f t="shared" si="116"/>
        <v>77931</v>
      </c>
      <c r="P152" s="16">
        <f t="shared" si="123"/>
        <v>6.1412110811473353E-2</v>
      </c>
      <c r="Q152" s="12">
        <f t="shared" si="124"/>
        <v>4509</v>
      </c>
      <c r="R152" s="12">
        <v>80731</v>
      </c>
      <c r="S152" s="14">
        <v>4</v>
      </c>
      <c r="T152" s="12">
        <f t="shared" si="117"/>
        <v>322924</v>
      </c>
      <c r="U152" s="16">
        <f t="shared" si="125"/>
        <v>5.9156149143291925E-2</v>
      </c>
      <c r="V152" s="12">
        <f t="shared" si="126"/>
        <v>4509</v>
      </c>
      <c r="W152" s="12">
        <v>82131</v>
      </c>
      <c r="X152" s="14">
        <v>1</v>
      </c>
      <c r="Y152" s="12">
        <f t="shared" si="118"/>
        <v>82131</v>
      </c>
      <c r="Z152" s="16">
        <f t="shared" si="127"/>
        <v>5.8089201515034494E-2</v>
      </c>
      <c r="AA152" s="12">
        <f t="shared" si="128"/>
        <v>4509</v>
      </c>
      <c r="AB152" s="12">
        <v>83531</v>
      </c>
      <c r="AC152" s="14"/>
      <c r="AD152" s="12">
        <f t="shared" si="119"/>
        <v>0</v>
      </c>
      <c r="AE152" s="16">
        <f t="shared" si="129"/>
        <v>5.7060059224013582E-2</v>
      </c>
      <c r="AF152" s="12">
        <f t="shared" si="130"/>
        <v>4509</v>
      </c>
      <c r="AG152" s="12">
        <v>85631</v>
      </c>
      <c r="AH152" s="14"/>
      <c r="AI152" s="12">
        <f t="shared" si="120"/>
        <v>0</v>
      </c>
      <c r="AJ152" s="16">
        <f t="shared" si="131"/>
        <v>5.5582949138334836E-2</v>
      </c>
      <c r="AK152" s="12">
        <f t="shared" si="132"/>
        <v>4509</v>
      </c>
    </row>
    <row r="153" spans="2:37" x14ac:dyDescent="0.35">
      <c r="B153" s="13">
        <v>16</v>
      </c>
      <c r="C153" s="12">
        <v>78131</v>
      </c>
      <c r="D153" s="14"/>
      <c r="E153" s="12">
        <f t="shared" si="113"/>
        <v>0</v>
      </c>
      <c r="F153" s="16">
        <f t="shared" si="121"/>
        <v>6.7042692087077693E-2</v>
      </c>
      <c r="G153" s="12">
        <f t="shared" si="122"/>
        <v>4909</v>
      </c>
      <c r="H153" s="12">
        <v>79531</v>
      </c>
      <c r="I153" s="14"/>
      <c r="J153" s="12">
        <f t="shared" si="112"/>
        <v>0</v>
      </c>
      <c r="K153" s="16">
        <f t="shared" si="114"/>
        <v>6.5784889174774097E-2</v>
      </c>
      <c r="L153" s="12">
        <f t="shared" si="115"/>
        <v>4909</v>
      </c>
      <c r="M153" s="12">
        <v>80931</v>
      </c>
      <c r="N153" s="14"/>
      <c r="O153" s="12">
        <f t="shared" si="116"/>
        <v>0</v>
      </c>
      <c r="P153" s="16">
        <f t="shared" si="123"/>
        <v>6.457341295940644E-2</v>
      </c>
      <c r="Q153" s="12">
        <f t="shared" si="124"/>
        <v>4909</v>
      </c>
      <c r="R153" s="12">
        <v>83731</v>
      </c>
      <c r="S153" s="14">
        <v>1</v>
      </c>
      <c r="T153" s="12">
        <f t="shared" si="117"/>
        <v>83731</v>
      </c>
      <c r="U153" s="16">
        <f t="shared" si="125"/>
        <v>6.2279566618456794E-2</v>
      </c>
      <c r="V153" s="12">
        <f t="shared" si="126"/>
        <v>4909</v>
      </c>
      <c r="W153" s="12">
        <v>85131</v>
      </c>
      <c r="X153" s="14">
        <v>3</v>
      </c>
      <c r="Y153" s="12">
        <f t="shared" si="118"/>
        <v>255393</v>
      </c>
      <c r="Z153" s="16">
        <f t="shared" si="127"/>
        <v>6.1192690284460616E-2</v>
      </c>
      <c r="AA153" s="12">
        <f t="shared" si="128"/>
        <v>4909</v>
      </c>
      <c r="AB153" s="12">
        <v>86531</v>
      </c>
      <c r="AC153" s="14"/>
      <c r="AD153" s="12">
        <f t="shared" si="119"/>
        <v>0</v>
      </c>
      <c r="AE153" s="16">
        <f t="shared" si="129"/>
        <v>6.0143098674376949E-2</v>
      </c>
      <c r="AF153" s="12">
        <f t="shared" si="130"/>
        <v>4909</v>
      </c>
      <c r="AG153" s="12">
        <v>88631</v>
      </c>
      <c r="AH153" s="14">
        <v>1</v>
      </c>
      <c r="AI153" s="12">
        <f t="shared" si="120"/>
        <v>88631</v>
      </c>
      <c r="AJ153" s="16">
        <f t="shared" si="131"/>
        <v>5.8634528558801691E-2</v>
      </c>
      <c r="AK153" s="12">
        <f t="shared" si="132"/>
        <v>4909</v>
      </c>
    </row>
    <row r="154" spans="2:37" x14ac:dyDescent="0.35">
      <c r="B154" s="13">
        <v>17</v>
      </c>
      <c r="C154" s="12">
        <v>82773</v>
      </c>
      <c r="D154" s="14"/>
      <c r="E154" s="12">
        <f>SUM(C154*D154)</f>
        <v>0</v>
      </c>
      <c r="F154" s="16">
        <f t="shared" si="121"/>
        <v>8.7372901395128766E-2</v>
      </c>
      <c r="G154" s="12">
        <f t="shared" si="122"/>
        <v>6651</v>
      </c>
      <c r="H154" s="12">
        <v>84173</v>
      </c>
      <c r="I154" s="14"/>
      <c r="J154" s="12">
        <f t="shared" si="112"/>
        <v>0</v>
      </c>
      <c r="K154" s="16">
        <f t="shared" si="114"/>
        <v>8.5795000128995547E-2</v>
      </c>
      <c r="L154" s="12">
        <f t="shared" si="115"/>
        <v>6651</v>
      </c>
      <c r="M154" s="12">
        <v>85573</v>
      </c>
      <c r="N154" s="14"/>
      <c r="O154" s="12">
        <f>SUM(M154*N154)</f>
        <v>0</v>
      </c>
      <c r="P154" s="16">
        <f t="shared" si="123"/>
        <v>8.4273079749626278E-2</v>
      </c>
      <c r="Q154" s="12">
        <f t="shared" si="124"/>
        <v>6651</v>
      </c>
      <c r="R154" s="12">
        <v>88373</v>
      </c>
      <c r="S154" s="14">
        <v>4</v>
      </c>
      <c r="T154" s="12">
        <f>SUM(R154*S154)</f>
        <v>353492</v>
      </c>
      <c r="U154" s="16">
        <f t="shared" si="125"/>
        <v>8.1385673380484969E-2</v>
      </c>
      <c r="V154" s="12">
        <f t="shared" si="126"/>
        <v>6651</v>
      </c>
      <c r="W154" s="12">
        <v>89773</v>
      </c>
      <c r="X154" s="14">
        <v>1</v>
      </c>
      <c r="Y154" s="12">
        <f>SUM(W154*X154)</f>
        <v>89773</v>
      </c>
      <c r="Z154" s="16">
        <f t="shared" si="127"/>
        <v>8.0014917831620958E-2</v>
      </c>
      <c r="AA154" s="12">
        <f t="shared" si="128"/>
        <v>6651</v>
      </c>
      <c r="AB154" s="12">
        <v>91173</v>
      </c>
      <c r="AC154" s="14"/>
      <c r="AD154" s="12">
        <f>SUM(AB154*AC154)</f>
        <v>0</v>
      </c>
      <c r="AE154" s="16">
        <f t="shared" si="129"/>
        <v>7.8689571945765646E-2</v>
      </c>
      <c r="AF154" s="12">
        <f t="shared" si="130"/>
        <v>6651</v>
      </c>
      <c r="AG154" s="12">
        <v>93273</v>
      </c>
      <c r="AH154" s="14"/>
      <c r="AI154" s="12">
        <f>SUM(AG154*AH154)</f>
        <v>0</v>
      </c>
      <c r="AJ154" s="16">
        <f t="shared" si="131"/>
        <v>7.6781879891944405E-2</v>
      </c>
      <c r="AK154" s="12">
        <f t="shared" si="132"/>
        <v>6651</v>
      </c>
    </row>
    <row r="155" spans="2:37" x14ac:dyDescent="0.35">
      <c r="B155" s="13">
        <v>18</v>
      </c>
      <c r="C155" s="12">
        <v>88473</v>
      </c>
      <c r="D155" s="14">
        <v>34</v>
      </c>
      <c r="E155" s="12">
        <f t="shared" ref="E155" si="133">SUM(C155*D155)</f>
        <v>3008082</v>
      </c>
      <c r="F155" s="16">
        <f t="shared" si="121"/>
        <v>9.2623467081619726E-2</v>
      </c>
      <c r="G155" s="12">
        <f t="shared" si="122"/>
        <v>7500</v>
      </c>
      <c r="H155" s="12">
        <v>89873</v>
      </c>
      <c r="I155" s="14">
        <v>4</v>
      </c>
      <c r="J155" s="12">
        <f t="shared" si="112"/>
        <v>359492</v>
      </c>
      <c r="K155" s="16">
        <f t="shared" si="114"/>
        <v>9.1049251575151979E-2</v>
      </c>
      <c r="L155" s="12">
        <f t="shared" si="115"/>
        <v>7500</v>
      </c>
      <c r="M155" s="12">
        <v>91273</v>
      </c>
      <c r="N155" s="14">
        <v>5</v>
      </c>
      <c r="O155" s="12">
        <f t="shared" ref="O155" si="134">SUM(M155*N155)</f>
        <v>456365</v>
      </c>
      <c r="P155" s="16">
        <f t="shared" si="123"/>
        <v>8.9527652107481037E-2</v>
      </c>
      <c r="Q155" s="12">
        <f t="shared" si="124"/>
        <v>7500</v>
      </c>
      <c r="R155" s="12">
        <v>94073</v>
      </c>
      <c r="S155" s="14">
        <v>35</v>
      </c>
      <c r="T155" s="12">
        <f t="shared" ref="T155" si="135">SUM(R155*S155)</f>
        <v>3292555</v>
      </c>
      <c r="U155" s="16">
        <f t="shared" si="125"/>
        <v>8.6632090836634923E-2</v>
      </c>
      <c r="V155" s="12">
        <f t="shared" si="126"/>
        <v>7500</v>
      </c>
      <c r="W155" s="12">
        <v>95473</v>
      </c>
      <c r="X155" s="14">
        <v>11</v>
      </c>
      <c r="Y155" s="12">
        <f t="shared" ref="Y155" si="136">SUM(W155*X155)</f>
        <v>1050203</v>
      </c>
      <c r="Z155" s="16">
        <f t="shared" si="127"/>
        <v>8.525343002966812E-2</v>
      </c>
      <c r="AA155" s="12">
        <f t="shared" si="128"/>
        <v>7500</v>
      </c>
      <c r="AB155" s="12">
        <v>96873</v>
      </c>
      <c r="AC155" s="14">
        <v>10</v>
      </c>
      <c r="AD155" s="12">
        <f t="shared" ref="AD155" si="137">SUM(AB155*AC155)</f>
        <v>968730</v>
      </c>
      <c r="AE155" s="16">
        <f t="shared" si="129"/>
        <v>8.3917961800543894E-2</v>
      </c>
      <c r="AF155" s="12">
        <f t="shared" si="130"/>
        <v>7500</v>
      </c>
      <c r="AG155" s="12">
        <v>98973</v>
      </c>
      <c r="AH155" s="14">
        <v>6</v>
      </c>
      <c r="AI155" s="12">
        <f t="shared" ref="AI155" si="138">SUM(AG155*AH155)</f>
        <v>593838</v>
      </c>
      <c r="AJ155" s="16">
        <f t="shared" si="131"/>
        <v>8.1991407300514796E-2</v>
      </c>
      <c r="AK155" s="12">
        <f t="shared" si="132"/>
        <v>7500</v>
      </c>
    </row>
    <row r="156" spans="2:37" x14ac:dyDescent="0.35">
      <c r="B156" s="13"/>
      <c r="C156" s="12"/>
      <c r="D156" s="14"/>
      <c r="E156" s="12"/>
      <c r="F156" s="16">
        <f>SUM(C155/C121)-1</f>
        <v>1.3749957031384374E-2</v>
      </c>
      <c r="G156" s="12">
        <f>SUM(C155-C121)</f>
        <v>1200</v>
      </c>
      <c r="H156" s="12"/>
      <c r="I156" s="14"/>
      <c r="J156" s="12"/>
      <c r="K156" s="16">
        <f>SUM(H155/H121)-1</f>
        <v>1.3532867953040872E-2</v>
      </c>
      <c r="L156" s="12">
        <f>SUM(H155-H121)</f>
        <v>1200</v>
      </c>
      <c r="M156" s="12"/>
      <c r="N156" s="14"/>
      <c r="O156" s="12"/>
      <c r="P156" s="16">
        <f>SUM(M155/M121)-1</f>
        <v>1.3322527283425645E-2</v>
      </c>
      <c r="Q156" s="12">
        <f>SUM(M155-M121)</f>
        <v>1200</v>
      </c>
      <c r="R156" s="12"/>
      <c r="S156" s="14"/>
      <c r="T156" s="12"/>
      <c r="U156" s="16">
        <f>SUM(R155/R121)-1</f>
        <v>1.2920870435971787E-2</v>
      </c>
      <c r="V156" s="12">
        <f>SUM(R155-R121)</f>
        <v>1200</v>
      </c>
      <c r="W156" s="12"/>
      <c r="X156" s="14"/>
      <c r="Y156" s="12"/>
      <c r="Z156" s="16">
        <f>SUM(W155/W121)-1</f>
        <v>1.2728989212181574E-2</v>
      </c>
      <c r="AA156" s="12">
        <f>SUM(W155-W121)</f>
        <v>1200</v>
      </c>
      <c r="AB156" s="12"/>
      <c r="AC156" s="14"/>
      <c r="AD156" s="12"/>
      <c r="AE156" s="16">
        <f>SUM(AB155/AB121)-1</f>
        <v>1.2542723652441135E-2</v>
      </c>
      <c r="AF156" s="12">
        <f>SUM(AB155-AB121)</f>
        <v>1200</v>
      </c>
      <c r="AG156" s="12"/>
      <c r="AH156" s="14"/>
      <c r="AI156" s="12"/>
      <c r="AJ156" s="16">
        <f>SUM(AG155/AG121)-1</f>
        <v>1.2273326992114475E-2</v>
      </c>
      <c r="AK156" s="12">
        <f>SUM(AG155-AG121)</f>
        <v>1200</v>
      </c>
    </row>
    <row r="157" spans="2:37" x14ac:dyDescent="0.35">
      <c r="D157" s="15">
        <f>SUM(D138:D155)</f>
        <v>69.3</v>
      </c>
      <c r="E157" s="15">
        <f t="shared" ref="E157" si="139">SUM(E138:E155)</f>
        <v>5152541.3</v>
      </c>
      <c r="F157" s="15"/>
      <c r="G157" s="15"/>
      <c r="I157" s="15">
        <f>SUM(I138:I155)</f>
        <v>12</v>
      </c>
      <c r="J157" s="15">
        <f t="shared" ref="J157" si="140">SUM(J138:J155)</f>
        <v>878190</v>
      </c>
      <c r="N157" s="15">
        <f>SUM(N138:N155)</f>
        <v>8</v>
      </c>
      <c r="O157" s="15">
        <f t="shared" ref="O157" si="141">SUM(O138:O155)</f>
        <v>671658</v>
      </c>
      <c r="S157" s="15">
        <f>SUM(S138:S155)</f>
        <v>67.642799999999994</v>
      </c>
      <c r="T157" s="15">
        <f t="shared" ref="T157" si="142">SUM(T138:T155)</f>
        <v>5649891.6667999998</v>
      </c>
      <c r="X157" s="15">
        <f>SUM(X138:X155)</f>
        <v>19</v>
      </c>
      <c r="Y157" s="15">
        <f t="shared" ref="Y157" si="143">SUM(Y138:Y155)</f>
        <v>1685243</v>
      </c>
      <c r="AC157" s="15">
        <f>SUM(AC138:AC155)</f>
        <v>16</v>
      </c>
      <c r="AD157" s="15">
        <f t="shared" ref="AD157" si="144">SUM(AD138:AD155)</f>
        <v>1383716</v>
      </c>
      <c r="AH157" s="15">
        <f>SUM(AH138:AH155)</f>
        <v>8</v>
      </c>
      <c r="AI157" s="15">
        <f t="shared" ref="AI157" si="145">SUM(AI138:AI155)</f>
        <v>751050</v>
      </c>
    </row>
    <row r="159" spans="2:37" x14ac:dyDescent="0.35">
      <c r="B159" t="s">
        <v>15</v>
      </c>
      <c r="C159" s="15">
        <f>SUM(D157+I157+N157+S157+X157+AC157+AH157)</f>
        <v>199.94279999999998</v>
      </c>
    </row>
    <row r="160" spans="2:37" x14ac:dyDescent="0.35">
      <c r="B160" t="s">
        <v>14</v>
      </c>
      <c r="C160" s="17">
        <f>SUM(E157+J157+O157+T157+Y157+AD157+AI157)</f>
        <v>16172289.966800001</v>
      </c>
    </row>
    <row r="161" spans="2:37" x14ac:dyDescent="0.35">
      <c r="B161" t="s">
        <v>20</v>
      </c>
      <c r="C161" s="18">
        <f>SUM(C160/C126)-1</f>
        <v>3.0999371947660448E-2</v>
      </c>
    </row>
    <row r="162" spans="2:37" x14ac:dyDescent="0.35">
      <c r="B162" t="s">
        <v>21</v>
      </c>
      <c r="C162" s="19">
        <f>SUM(C160-C126)</f>
        <v>486257.16520000063</v>
      </c>
    </row>
    <row r="166" spans="2:37" x14ac:dyDescent="0.35">
      <c r="B166" s="1" t="s">
        <v>28</v>
      </c>
    </row>
    <row r="167" spans="2:37" x14ac:dyDescent="0.35">
      <c r="B167" s="3" t="s">
        <v>29</v>
      </c>
    </row>
    <row r="168" spans="2:37" x14ac:dyDescent="0.35">
      <c r="B168" s="5" t="s">
        <v>11</v>
      </c>
    </row>
    <row r="169" spans="2:37" x14ac:dyDescent="0.35">
      <c r="B169" s="7" t="s">
        <v>2</v>
      </c>
    </row>
    <row r="170" spans="2:37" x14ac:dyDescent="0.35">
      <c r="B170" s="9" t="s">
        <v>3</v>
      </c>
      <c r="C170" s="9" t="s">
        <v>4</v>
      </c>
      <c r="D170" s="9" t="s">
        <v>16</v>
      </c>
      <c r="E170" s="9" t="s">
        <v>17</v>
      </c>
      <c r="F170" s="9" t="s">
        <v>18</v>
      </c>
      <c r="G170" s="9" t="s">
        <v>19</v>
      </c>
      <c r="H170" s="9" t="s">
        <v>5</v>
      </c>
      <c r="I170" s="9" t="s">
        <v>16</v>
      </c>
      <c r="J170" s="9" t="s">
        <v>17</v>
      </c>
      <c r="K170" s="9" t="s">
        <v>18</v>
      </c>
      <c r="L170" s="9" t="s">
        <v>19</v>
      </c>
      <c r="M170" s="9" t="s">
        <v>6</v>
      </c>
      <c r="N170" s="9" t="s">
        <v>16</v>
      </c>
      <c r="O170" s="9" t="s">
        <v>17</v>
      </c>
      <c r="P170" s="9" t="s">
        <v>18</v>
      </c>
      <c r="Q170" s="9" t="s">
        <v>19</v>
      </c>
      <c r="R170" s="9" t="s">
        <v>7</v>
      </c>
      <c r="S170" s="9" t="s">
        <v>16</v>
      </c>
      <c r="T170" s="9" t="s">
        <v>17</v>
      </c>
      <c r="U170" s="9" t="s">
        <v>18</v>
      </c>
      <c r="V170" s="9" t="s">
        <v>19</v>
      </c>
      <c r="W170" s="9" t="s">
        <v>8</v>
      </c>
      <c r="X170" s="9" t="s">
        <v>16</v>
      </c>
      <c r="Y170" s="9" t="s">
        <v>17</v>
      </c>
      <c r="Z170" s="9" t="s">
        <v>18</v>
      </c>
      <c r="AA170" s="9" t="s">
        <v>19</v>
      </c>
      <c r="AB170" s="9" t="s">
        <v>9</v>
      </c>
      <c r="AC170" s="9" t="s">
        <v>16</v>
      </c>
      <c r="AD170" s="9" t="s">
        <v>17</v>
      </c>
      <c r="AE170" s="9" t="s">
        <v>18</v>
      </c>
      <c r="AF170" s="9" t="s">
        <v>19</v>
      </c>
      <c r="AG170" s="9" t="s">
        <v>10</v>
      </c>
      <c r="AH170" s="9" t="s">
        <v>16</v>
      </c>
      <c r="AI170" s="9" t="s">
        <v>17</v>
      </c>
      <c r="AJ170" s="9" t="s">
        <v>18</v>
      </c>
      <c r="AK170" s="9" t="s">
        <v>19</v>
      </c>
    </row>
    <row r="171" spans="2:37" x14ac:dyDescent="0.35">
      <c r="B171" s="10">
        <v>0</v>
      </c>
      <c r="C171" s="11">
        <v>0</v>
      </c>
      <c r="D171" s="11"/>
      <c r="E171" s="11"/>
      <c r="F171" s="11"/>
      <c r="G171" s="11"/>
      <c r="H171" s="11">
        <v>0</v>
      </c>
      <c r="I171" s="11"/>
      <c r="J171" s="11"/>
      <c r="K171" s="11"/>
      <c r="L171" s="11"/>
      <c r="M171" s="11">
        <v>0</v>
      </c>
      <c r="N171" s="11"/>
      <c r="O171" s="11"/>
      <c r="P171" s="11"/>
      <c r="Q171" s="11"/>
      <c r="R171" s="11">
        <v>0</v>
      </c>
      <c r="S171" s="11"/>
      <c r="T171" s="11"/>
      <c r="U171" s="11"/>
      <c r="V171" s="11"/>
      <c r="W171" s="11">
        <v>0</v>
      </c>
      <c r="X171" s="11"/>
      <c r="Y171" s="11"/>
      <c r="Z171" s="11"/>
      <c r="AA171" s="11"/>
      <c r="AB171" s="11">
        <v>0</v>
      </c>
      <c r="AC171" s="11"/>
      <c r="AD171" s="11"/>
      <c r="AE171" s="11"/>
      <c r="AF171" s="11"/>
      <c r="AG171" s="11">
        <v>0</v>
      </c>
    </row>
    <row r="172" spans="2:37" x14ac:dyDescent="0.35">
      <c r="B172" s="9">
        <v>1</v>
      </c>
      <c r="C172" s="12">
        <v>56822</v>
      </c>
      <c r="D172" s="14"/>
      <c r="E172" s="12">
        <f>SUM(C172*D172)</f>
        <v>0</v>
      </c>
      <c r="F172" s="12"/>
      <c r="G172" s="12"/>
      <c r="H172" s="12">
        <v>58222</v>
      </c>
      <c r="I172" s="14"/>
      <c r="J172" s="12">
        <f t="shared" ref="J172:J189" si="146">SUM(H172*I172)</f>
        <v>0</v>
      </c>
      <c r="K172" s="12"/>
      <c r="L172" s="12"/>
      <c r="M172" s="12">
        <v>59622</v>
      </c>
      <c r="N172" s="14"/>
      <c r="O172" s="12">
        <f>SUM(M172*N172)</f>
        <v>0</v>
      </c>
      <c r="P172" s="12"/>
      <c r="Q172" s="12"/>
      <c r="R172" s="12">
        <v>62422</v>
      </c>
      <c r="S172" s="14"/>
      <c r="T172" s="12">
        <f>SUM(R172*S172)</f>
        <v>0</v>
      </c>
      <c r="U172" s="12"/>
      <c r="V172" s="12"/>
      <c r="W172" s="12">
        <v>63822</v>
      </c>
      <c r="X172" s="14"/>
      <c r="Y172" s="12">
        <f>SUM(W172*X172)</f>
        <v>0</v>
      </c>
      <c r="Z172" s="12"/>
      <c r="AA172" s="12"/>
      <c r="AB172" s="12">
        <v>65222</v>
      </c>
      <c r="AC172" s="14"/>
      <c r="AD172" s="12">
        <f>SUM(AB172*AC172)</f>
        <v>0</v>
      </c>
      <c r="AE172" s="12"/>
      <c r="AF172" s="12"/>
      <c r="AG172" s="12">
        <v>67322</v>
      </c>
      <c r="AH172" s="14"/>
      <c r="AI172" s="12">
        <f>SUM(AG172*AH172)</f>
        <v>0</v>
      </c>
    </row>
    <row r="173" spans="2:37" x14ac:dyDescent="0.35">
      <c r="B173" s="9">
        <v>2</v>
      </c>
      <c r="C173" s="12">
        <v>57322</v>
      </c>
      <c r="D173" s="14"/>
      <c r="E173" s="12">
        <f t="shared" ref="E173:E187" si="147">SUM(C173*D173)</f>
        <v>0</v>
      </c>
      <c r="F173" s="16">
        <f>SUM(C173/C138)-1</f>
        <v>5.214661992254177E-2</v>
      </c>
      <c r="G173" s="12">
        <f>SUM(C173-C138)</f>
        <v>2841</v>
      </c>
      <c r="H173" s="12">
        <v>58722</v>
      </c>
      <c r="I173" s="14"/>
      <c r="J173" s="12">
        <f t="shared" si="146"/>
        <v>0</v>
      </c>
      <c r="K173" s="16">
        <f t="shared" ref="K173:K189" si="148">SUM(H173/H138)-1</f>
        <v>5.084017823589404E-2</v>
      </c>
      <c r="L173" s="12">
        <f t="shared" ref="L173:L189" si="149">SUM(H173-H138)</f>
        <v>2841</v>
      </c>
      <c r="M173" s="12">
        <v>60122</v>
      </c>
      <c r="N173" s="14"/>
      <c r="O173" s="12">
        <f t="shared" ref="O173:O187" si="150">SUM(M173*N173)</f>
        <v>0</v>
      </c>
      <c r="P173" s="16">
        <f>SUM(M173/M138)-1</f>
        <v>4.9597597807300886E-2</v>
      </c>
      <c r="Q173" s="12">
        <f>SUM(M173-M138)</f>
        <v>2841</v>
      </c>
      <c r="R173" s="12">
        <v>62922</v>
      </c>
      <c r="S173" s="14"/>
      <c r="T173" s="12">
        <f t="shared" ref="T173:T187" si="151">SUM(R173*S173)</f>
        <v>0</v>
      </c>
      <c r="U173" s="16">
        <f>SUM(R173/R138)-1</f>
        <v>4.7286163679033377E-2</v>
      </c>
      <c r="V173" s="12">
        <f>SUM(R173-R138)</f>
        <v>2841</v>
      </c>
      <c r="W173" s="12">
        <v>64322</v>
      </c>
      <c r="X173" s="14"/>
      <c r="Y173" s="12">
        <f t="shared" ref="Y173:Y187" si="152">SUM(W173*X173)</f>
        <v>0</v>
      </c>
      <c r="Z173" s="16">
        <f>SUM(W173/W138)-1</f>
        <v>4.6209398025406134E-2</v>
      </c>
      <c r="AA173" s="12">
        <f>SUM(W173-W138)</f>
        <v>2841</v>
      </c>
      <c r="AB173" s="12">
        <v>65722</v>
      </c>
      <c r="AC173" s="14"/>
      <c r="AD173" s="12">
        <f t="shared" ref="AD173:AD187" si="153">SUM(AB173*AC173)</f>
        <v>0</v>
      </c>
      <c r="AE173" s="16">
        <f>SUM(AB173/AB138)-1</f>
        <v>4.5180579189262327E-2</v>
      </c>
      <c r="AF173" s="12">
        <f>SUM(AB173-AB138)</f>
        <v>2841</v>
      </c>
      <c r="AG173" s="12">
        <v>67822</v>
      </c>
      <c r="AH173" s="14"/>
      <c r="AI173" s="12">
        <f t="shared" ref="AI173:AI187" si="154">SUM(AG173*AH173)</f>
        <v>0</v>
      </c>
      <c r="AJ173" s="16">
        <f>SUM(AG173/AG138)-1</f>
        <v>4.3720472138009558E-2</v>
      </c>
      <c r="AK173" s="12">
        <f>SUM(AG173-AG138)</f>
        <v>2841</v>
      </c>
    </row>
    <row r="174" spans="2:37" x14ac:dyDescent="0.35">
      <c r="B174" s="9">
        <v>3</v>
      </c>
      <c r="C174" s="12">
        <v>57822</v>
      </c>
      <c r="D174" s="14"/>
      <c r="E174" s="12">
        <f t="shared" si="147"/>
        <v>0</v>
      </c>
      <c r="F174" s="16">
        <f t="shared" ref="F174:F189" si="155">SUM(C174/C139)-1</f>
        <v>5.1672395918590075E-2</v>
      </c>
      <c r="G174" s="12">
        <f t="shared" ref="G174:G189" si="156">SUM(C174-C139)</f>
        <v>2841</v>
      </c>
      <c r="H174" s="12">
        <v>59222</v>
      </c>
      <c r="I174" s="14"/>
      <c r="J174" s="12">
        <f t="shared" si="146"/>
        <v>0</v>
      </c>
      <c r="K174" s="16">
        <f t="shared" si="148"/>
        <v>5.0389315549564495E-2</v>
      </c>
      <c r="L174" s="12">
        <f t="shared" si="149"/>
        <v>2841</v>
      </c>
      <c r="M174" s="12">
        <v>60622</v>
      </c>
      <c r="N174" s="14"/>
      <c r="O174" s="12">
        <f t="shared" si="150"/>
        <v>0</v>
      </c>
      <c r="P174" s="16">
        <f t="shared" ref="P174:P189" si="157">SUM(M174/M139)-1</f>
        <v>4.9168411761651765E-2</v>
      </c>
      <c r="Q174" s="12">
        <f t="shared" ref="Q174:Q189" si="158">SUM(M174-M139)</f>
        <v>2841</v>
      </c>
      <c r="R174" s="12">
        <v>63422</v>
      </c>
      <c r="S174" s="14"/>
      <c r="T174" s="12">
        <f t="shared" si="151"/>
        <v>0</v>
      </c>
      <c r="U174" s="16">
        <f t="shared" ref="U174:U189" si="159">SUM(R174/R139)-1</f>
        <v>4.6895891451115057E-2</v>
      </c>
      <c r="V174" s="12">
        <f t="shared" ref="V174:V189" si="160">SUM(R174-R139)</f>
        <v>2841</v>
      </c>
      <c r="W174" s="12">
        <v>64822</v>
      </c>
      <c r="X174" s="14"/>
      <c r="Y174" s="12">
        <f t="shared" si="152"/>
        <v>0</v>
      </c>
      <c r="Z174" s="16">
        <f t="shared" ref="Z174:Z189" si="161">SUM(W174/W139)-1</f>
        <v>4.5836627353543768E-2</v>
      </c>
      <c r="AA174" s="12">
        <f t="shared" ref="AA174:AA189" si="162">SUM(W174-W139)</f>
        <v>2841</v>
      </c>
      <c r="AB174" s="12">
        <v>66222</v>
      </c>
      <c r="AC174" s="14"/>
      <c r="AD174" s="12">
        <f t="shared" si="153"/>
        <v>0</v>
      </c>
      <c r="AE174" s="16">
        <f t="shared" ref="AE174:AE189" si="163">SUM(AB174/AB139)-1</f>
        <v>4.4824158659535263E-2</v>
      </c>
      <c r="AF174" s="12">
        <f t="shared" ref="AF174:AF189" si="164">SUM(AB174-AB139)</f>
        <v>2841</v>
      </c>
      <c r="AG174" s="12">
        <v>68322</v>
      </c>
      <c r="AH174" s="14"/>
      <c r="AI174" s="12">
        <f t="shared" si="154"/>
        <v>0</v>
      </c>
      <c r="AJ174" s="16">
        <f t="shared" ref="AJ174:AJ189" si="165">SUM(AG174/AG139)-1</f>
        <v>4.338663123654185E-2</v>
      </c>
      <c r="AK174" s="12">
        <f t="shared" ref="AK174:AK189" si="166">SUM(AG174-AG139)</f>
        <v>2841</v>
      </c>
    </row>
    <row r="175" spans="2:37" x14ac:dyDescent="0.35">
      <c r="B175" s="9">
        <v>4</v>
      </c>
      <c r="C175" s="12">
        <v>58572</v>
      </c>
      <c r="D175" s="14"/>
      <c r="E175" s="12">
        <f t="shared" si="147"/>
        <v>0</v>
      </c>
      <c r="F175" s="16">
        <f t="shared" si="155"/>
        <v>5.5712766532686864E-2</v>
      </c>
      <c r="G175" s="12">
        <f t="shared" si="156"/>
        <v>3091</v>
      </c>
      <c r="H175" s="12">
        <v>59972</v>
      </c>
      <c r="I175" s="14"/>
      <c r="J175" s="12">
        <f t="shared" si="146"/>
        <v>0</v>
      </c>
      <c r="K175" s="16">
        <f t="shared" si="148"/>
        <v>5.4341520015470879E-2</v>
      </c>
      <c r="L175" s="12">
        <f t="shared" si="149"/>
        <v>3091</v>
      </c>
      <c r="M175" s="12">
        <v>61372</v>
      </c>
      <c r="N175" s="14"/>
      <c r="O175" s="12">
        <f t="shared" si="150"/>
        <v>0</v>
      </c>
      <c r="P175" s="16">
        <f t="shared" si="157"/>
        <v>5.303615243389781E-2</v>
      </c>
      <c r="Q175" s="12">
        <f t="shared" si="158"/>
        <v>3091</v>
      </c>
      <c r="R175" s="12">
        <v>64172</v>
      </c>
      <c r="S175" s="14"/>
      <c r="T175" s="12">
        <f t="shared" si="151"/>
        <v>0</v>
      </c>
      <c r="U175" s="16">
        <f t="shared" si="159"/>
        <v>5.0604934431328852E-2</v>
      </c>
      <c r="V175" s="12">
        <f t="shared" si="160"/>
        <v>3091</v>
      </c>
      <c r="W175" s="12">
        <v>65572</v>
      </c>
      <c r="X175" s="14"/>
      <c r="Y175" s="12">
        <f t="shared" si="152"/>
        <v>0</v>
      </c>
      <c r="Z175" s="16">
        <f t="shared" si="161"/>
        <v>4.9471039195915667E-2</v>
      </c>
      <c r="AA175" s="12">
        <f t="shared" si="162"/>
        <v>3091</v>
      </c>
      <c r="AB175" s="12">
        <v>66972</v>
      </c>
      <c r="AC175" s="14"/>
      <c r="AD175" s="12">
        <f t="shared" si="153"/>
        <v>0</v>
      </c>
      <c r="AE175" s="16">
        <f t="shared" si="163"/>
        <v>4.8386844288599073E-2</v>
      </c>
      <c r="AF175" s="12">
        <f t="shared" si="164"/>
        <v>3091</v>
      </c>
      <c r="AG175" s="12">
        <v>69072</v>
      </c>
      <c r="AH175" s="14"/>
      <c r="AI175" s="12">
        <f t="shared" si="154"/>
        <v>0</v>
      </c>
      <c r="AJ175" s="16">
        <f t="shared" si="165"/>
        <v>4.6846819538958195E-2</v>
      </c>
      <c r="AK175" s="12">
        <f t="shared" si="166"/>
        <v>3091</v>
      </c>
    </row>
    <row r="176" spans="2:37" x14ac:dyDescent="0.35">
      <c r="B176" s="9">
        <v>5</v>
      </c>
      <c r="C176" s="12">
        <v>59322</v>
      </c>
      <c r="D176" s="14"/>
      <c r="E176" s="12">
        <f t="shared" si="147"/>
        <v>0</v>
      </c>
      <c r="F176" s="16">
        <f t="shared" si="155"/>
        <v>5.4969678647009745E-2</v>
      </c>
      <c r="G176" s="12">
        <f t="shared" si="156"/>
        <v>3091</v>
      </c>
      <c r="H176" s="12">
        <v>60722</v>
      </c>
      <c r="I176" s="14"/>
      <c r="J176" s="12">
        <f t="shared" si="146"/>
        <v>0</v>
      </c>
      <c r="K176" s="16">
        <f t="shared" si="148"/>
        <v>5.3634328746681392E-2</v>
      </c>
      <c r="L176" s="12">
        <f t="shared" si="149"/>
        <v>3091</v>
      </c>
      <c r="M176" s="12">
        <v>62122</v>
      </c>
      <c r="N176" s="14"/>
      <c r="O176" s="12">
        <f t="shared" si="150"/>
        <v>0</v>
      </c>
      <c r="P176" s="16">
        <f t="shared" si="157"/>
        <v>5.2362318104047123E-2</v>
      </c>
      <c r="Q176" s="12">
        <f t="shared" si="158"/>
        <v>3091</v>
      </c>
      <c r="R176" s="12">
        <v>64922</v>
      </c>
      <c r="S176" s="14"/>
      <c r="T176" s="12">
        <f t="shared" si="151"/>
        <v>0</v>
      </c>
      <c r="U176" s="16">
        <f t="shared" si="159"/>
        <v>4.9991104785625406E-2</v>
      </c>
      <c r="V176" s="12">
        <f t="shared" si="160"/>
        <v>3091</v>
      </c>
      <c r="W176" s="12">
        <v>66322</v>
      </c>
      <c r="X176" s="14"/>
      <c r="Y176" s="12">
        <f t="shared" si="152"/>
        <v>0</v>
      </c>
      <c r="Z176" s="16">
        <f t="shared" si="161"/>
        <v>4.8884249814173497E-2</v>
      </c>
      <c r="AA176" s="12">
        <f t="shared" si="162"/>
        <v>3091</v>
      </c>
      <c r="AB176" s="12">
        <v>67722</v>
      </c>
      <c r="AC176" s="14"/>
      <c r="AD176" s="12">
        <f t="shared" si="153"/>
        <v>0</v>
      </c>
      <c r="AE176" s="16">
        <f t="shared" si="163"/>
        <v>4.7825346969720517E-2</v>
      </c>
      <c r="AF176" s="12">
        <f t="shared" si="164"/>
        <v>3091</v>
      </c>
      <c r="AG176" s="12">
        <v>69822</v>
      </c>
      <c r="AH176" s="14"/>
      <c r="AI176" s="12">
        <f t="shared" si="154"/>
        <v>0</v>
      </c>
      <c r="AJ176" s="16">
        <f t="shared" si="165"/>
        <v>4.6320300909622247E-2</v>
      </c>
      <c r="AK176" s="12">
        <f t="shared" si="166"/>
        <v>3091</v>
      </c>
    </row>
    <row r="177" spans="2:37" x14ac:dyDescent="0.35">
      <c r="B177" s="9">
        <v>6</v>
      </c>
      <c r="C177" s="12">
        <v>60072</v>
      </c>
      <c r="D177" s="14">
        <v>7</v>
      </c>
      <c r="E177" s="12">
        <f t="shared" si="147"/>
        <v>420504</v>
      </c>
      <c r="F177" s="16">
        <f t="shared" si="155"/>
        <v>5.4246152226180566E-2</v>
      </c>
      <c r="G177" s="12">
        <f t="shared" si="156"/>
        <v>3091</v>
      </c>
      <c r="H177" s="12">
        <v>61472</v>
      </c>
      <c r="I177" s="14"/>
      <c r="J177" s="12">
        <f t="shared" si="146"/>
        <v>0</v>
      </c>
      <c r="K177" s="16">
        <f t="shared" si="148"/>
        <v>5.2945307548688758E-2</v>
      </c>
      <c r="L177" s="12">
        <f t="shared" si="149"/>
        <v>3091</v>
      </c>
      <c r="M177" s="12">
        <v>62872</v>
      </c>
      <c r="N177" s="14"/>
      <c r="O177" s="12">
        <f t="shared" si="150"/>
        <v>0</v>
      </c>
      <c r="P177" s="16">
        <f t="shared" si="157"/>
        <v>5.1705391345076235E-2</v>
      </c>
      <c r="Q177" s="12">
        <f t="shared" si="158"/>
        <v>3091</v>
      </c>
      <c r="R177" s="12">
        <v>65672</v>
      </c>
      <c r="S177" s="14">
        <v>5</v>
      </c>
      <c r="T177" s="12">
        <f t="shared" si="151"/>
        <v>328360</v>
      </c>
      <c r="U177" s="16">
        <f t="shared" si="159"/>
        <v>4.939198798357336E-2</v>
      </c>
      <c r="V177" s="12">
        <f t="shared" si="160"/>
        <v>3091</v>
      </c>
      <c r="W177" s="12">
        <v>67072</v>
      </c>
      <c r="X177" s="14">
        <v>1</v>
      </c>
      <c r="Y177" s="12">
        <f t="shared" si="152"/>
        <v>67072</v>
      </c>
      <c r="Z177" s="16">
        <f t="shared" si="161"/>
        <v>4.8311217392663419E-2</v>
      </c>
      <c r="AA177" s="12">
        <f t="shared" si="162"/>
        <v>3091</v>
      </c>
      <c r="AB177" s="12">
        <v>68472</v>
      </c>
      <c r="AC177" s="14">
        <v>1</v>
      </c>
      <c r="AD177" s="12">
        <f t="shared" si="153"/>
        <v>68472</v>
      </c>
      <c r="AE177" s="16">
        <f t="shared" si="163"/>
        <v>4.7276731772227354E-2</v>
      </c>
      <c r="AF177" s="12">
        <f t="shared" si="164"/>
        <v>3091</v>
      </c>
      <c r="AG177" s="12">
        <v>70572</v>
      </c>
      <c r="AH177" s="14"/>
      <c r="AI177" s="12">
        <f t="shared" si="154"/>
        <v>0</v>
      </c>
      <c r="AJ177" s="16">
        <f t="shared" si="165"/>
        <v>4.5805485988648753E-2</v>
      </c>
      <c r="AK177" s="12">
        <f t="shared" si="166"/>
        <v>3091</v>
      </c>
    </row>
    <row r="178" spans="2:37" x14ac:dyDescent="0.35">
      <c r="B178" s="9">
        <v>7</v>
      </c>
      <c r="C178" s="12">
        <v>61372</v>
      </c>
      <c r="D178" s="14">
        <v>6.8</v>
      </c>
      <c r="E178" s="12">
        <f t="shared" si="147"/>
        <v>417329.6</v>
      </c>
      <c r="F178" s="16">
        <f t="shared" si="155"/>
        <v>5.6662247550834266E-2</v>
      </c>
      <c r="G178" s="12">
        <f t="shared" si="156"/>
        <v>3291</v>
      </c>
      <c r="H178" s="12">
        <v>62772</v>
      </c>
      <c r="I178" s="14">
        <v>1</v>
      </c>
      <c r="J178" s="12">
        <f t="shared" si="146"/>
        <v>62772</v>
      </c>
      <c r="K178" s="16">
        <f t="shared" si="148"/>
        <v>5.5328592323599102E-2</v>
      </c>
      <c r="L178" s="12">
        <f t="shared" si="149"/>
        <v>3291</v>
      </c>
      <c r="M178" s="12">
        <v>64172</v>
      </c>
      <c r="N178" s="14"/>
      <c r="O178" s="12">
        <f t="shared" si="150"/>
        <v>0</v>
      </c>
      <c r="P178" s="16">
        <f t="shared" si="157"/>
        <v>5.4056273714295111E-2</v>
      </c>
      <c r="Q178" s="12">
        <f t="shared" si="158"/>
        <v>3291</v>
      </c>
      <c r="R178" s="12">
        <v>66972</v>
      </c>
      <c r="S178" s="14">
        <v>1</v>
      </c>
      <c r="T178" s="12">
        <f t="shared" si="151"/>
        <v>66972</v>
      </c>
      <c r="U178" s="16">
        <f t="shared" si="159"/>
        <v>5.1679464832524724E-2</v>
      </c>
      <c r="V178" s="12">
        <f t="shared" si="160"/>
        <v>3291</v>
      </c>
      <c r="W178" s="12">
        <v>68372</v>
      </c>
      <c r="X178" s="14"/>
      <c r="Y178" s="12">
        <f t="shared" si="152"/>
        <v>0</v>
      </c>
      <c r="Z178" s="16">
        <f t="shared" si="161"/>
        <v>5.0567754029593903E-2</v>
      </c>
      <c r="AA178" s="12">
        <f t="shared" si="162"/>
        <v>3291</v>
      </c>
      <c r="AB178" s="12">
        <v>69772</v>
      </c>
      <c r="AC178" s="14">
        <v>1</v>
      </c>
      <c r="AD178" s="12">
        <f t="shared" si="153"/>
        <v>69772</v>
      </c>
      <c r="AE178" s="16">
        <f t="shared" si="163"/>
        <v>4.9502865480362868E-2</v>
      </c>
      <c r="AF178" s="12">
        <f t="shared" si="164"/>
        <v>3291</v>
      </c>
      <c r="AG178" s="12">
        <v>71872</v>
      </c>
      <c r="AH178" s="14">
        <v>1</v>
      </c>
      <c r="AI178" s="12">
        <f t="shared" si="154"/>
        <v>71872</v>
      </c>
      <c r="AJ178" s="16">
        <f t="shared" si="165"/>
        <v>4.7987051807351966E-2</v>
      </c>
      <c r="AK178" s="12">
        <f t="shared" si="166"/>
        <v>3291</v>
      </c>
    </row>
    <row r="179" spans="2:37" x14ac:dyDescent="0.35">
      <c r="B179" s="9">
        <v>8</v>
      </c>
      <c r="C179" s="12">
        <v>62772</v>
      </c>
      <c r="D179" s="14">
        <v>8.5</v>
      </c>
      <c r="E179" s="12">
        <f t="shared" si="147"/>
        <v>533562</v>
      </c>
      <c r="F179" s="16">
        <f t="shared" si="155"/>
        <v>5.7105808255165869E-2</v>
      </c>
      <c r="G179" s="12">
        <f t="shared" si="156"/>
        <v>3391</v>
      </c>
      <c r="H179" s="12">
        <v>64172</v>
      </c>
      <c r="I179" s="14">
        <v>3</v>
      </c>
      <c r="J179" s="12">
        <f t="shared" si="146"/>
        <v>192516</v>
      </c>
      <c r="K179" s="16">
        <f t="shared" si="148"/>
        <v>5.5790460834800326E-2</v>
      </c>
      <c r="L179" s="12">
        <f t="shared" si="149"/>
        <v>3391</v>
      </c>
      <c r="M179" s="12">
        <v>65572</v>
      </c>
      <c r="N179" s="14">
        <v>1</v>
      </c>
      <c r="O179" s="12">
        <f t="shared" si="150"/>
        <v>65572</v>
      </c>
      <c r="P179" s="16">
        <f t="shared" si="157"/>
        <v>5.4534343288142662E-2</v>
      </c>
      <c r="Q179" s="12">
        <f t="shared" si="158"/>
        <v>3391</v>
      </c>
      <c r="R179" s="12">
        <v>68372</v>
      </c>
      <c r="S179" s="14">
        <v>2</v>
      </c>
      <c r="T179" s="12">
        <f t="shared" si="151"/>
        <v>136744</v>
      </c>
      <c r="U179" s="16">
        <f t="shared" si="159"/>
        <v>5.218448469552639E-2</v>
      </c>
      <c r="V179" s="12">
        <f t="shared" si="160"/>
        <v>3391</v>
      </c>
      <c r="W179" s="12">
        <v>69772</v>
      </c>
      <c r="X179" s="14"/>
      <c r="Y179" s="12">
        <f t="shared" si="152"/>
        <v>0</v>
      </c>
      <c r="Z179" s="16">
        <f t="shared" si="161"/>
        <v>5.1083894487880643E-2</v>
      </c>
      <c r="AA179" s="12">
        <f t="shared" si="162"/>
        <v>3391</v>
      </c>
      <c r="AB179" s="12">
        <v>71172</v>
      </c>
      <c r="AC179" s="14"/>
      <c r="AD179" s="12">
        <f t="shared" si="153"/>
        <v>0</v>
      </c>
      <c r="AE179" s="16">
        <f t="shared" si="163"/>
        <v>5.0028769124090822E-2</v>
      </c>
      <c r="AF179" s="12">
        <f t="shared" si="164"/>
        <v>3391</v>
      </c>
      <c r="AG179" s="12">
        <v>73272</v>
      </c>
      <c r="AH179" s="14"/>
      <c r="AI179" s="12">
        <f t="shared" si="154"/>
        <v>0</v>
      </c>
      <c r="AJ179" s="16">
        <f t="shared" si="165"/>
        <v>4.8525350238262099E-2</v>
      </c>
      <c r="AK179" s="12">
        <f t="shared" si="166"/>
        <v>3391</v>
      </c>
    </row>
    <row r="180" spans="2:37" x14ac:dyDescent="0.35">
      <c r="B180" s="9">
        <v>9</v>
      </c>
      <c r="C180" s="12">
        <v>64272</v>
      </c>
      <c r="D180" s="14">
        <v>2</v>
      </c>
      <c r="E180" s="12">
        <f t="shared" si="147"/>
        <v>128544</v>
      </c>
      <c r="F180" s="16">
        <f t="shared" si="155"/>
        <v>5.7435711817837909E-2</v>
      </c>
      <c r="G180" s="12">
        <f t="shared" si="156"/>
        <v>3491</v>
      </c>
      <c r="H180" s="12">
        <v>65672</v>
      </c>
      <c r="I180" s="14"/>
      <c r="J180" s="12">
        <f t="shared" si="146"/>
        <v>0</v>
      </c>
      <c r="K180" s="16">
        <f t="shared" si="148"/>
        <v>5.6142551583280964E-2</v>
      </c>
      <c r="L180" s="12">
        <f t="shared" si="149"/>
        <v>3491</v>
      </c>
      <c r="M180" s="12">
        <v>67072</v>
      </c>
      <c r="N180" s="14"/>
      <c r="O180" s="12">
        <f t="shared" si="150"/>
        <v>0</v>
      </c>
      <c r="P180" s="16">
        <f t="shared" si="157"/>
        <v>5.4906339944323035E-2</v>
      </c>
      <c r="Q180" s="12">
        <f t="shared" si="158"/>
        <v>3491</v>
      </c>
      <c r="R180" s="12">
        <v>69872</v>
      </c>
      <c r="S180" s="14">
        <v>3</v>
      </c>
      <c r="T180" s="12">
        <f t="shared" si="151"/>
        <v>209616</v>
      </c>
      <c r="U180" s="16">
        <f t="shared" si="159"/>
        <v>5.2590349648242718E-2</v>
      </c>
      <c r="V180" s="12">
        <f t="shared" si="160"/>
        <v>3491</v>
      </c>
      <c r="W180" s="12">
        <v>71272</v>
      </c>
      <c r="X180" s="14"/>
      <c r="Y180" s="12">
        <f t="shared" si="152"/>
        <v>0</v>
      </c>
      <c r="Z180" s="16">
        <f t="shared" si="161"/>
        <v>5.1504108821055938E-2</v>
      </c>
      <c r="AA180" s="12">
        <f t="shared" si="162"/>
        <v>3491</v>
      </c>
      <c r="AB180" s="12">
        <v>72672</v>
      </c>
      <c r="AC180" s="14">
        <v>2</v>
      </c>
      <c r="AD180" s="12">
        <f t="shared" si="153"/>
        <v>145344</v>
      </c>
      <c r="AE180" s="16">
        <f t="shared" si="163"/>
        <v>5.04618320058976E-2</v>
      </c>
      <c r="AF180" s="12">
        <f t="shared" si="164"/>
        <v>3491</v>
      </c>
      <c r="AG180" s="12">
        <v>74772</v>
      </c>
      <c r="AH180" s="14"/>
      <c r="AI180" s="12">
        <f t="shared" si="154"/>
        <v>0</v>
      </c>
      <c r="AJ180" s="16">
        <f t="shared" si="165"/>
        <v>4.897518272751511E-2</v>
      </c>
      <c r="AK180" s="12">
        <f t="shared" si="166"/>
        <v>3491</v>
      </c>
    </row>
    <row r="181" spans="2:37" x14ac:dyDescent="0.35">
      <c r="B181" s="9">
        <v>10</v>
      </c>
      <c r="C181" s="12">
        <v>65972</v>
      </c>
      <c r="D181" s="14">
        <v>2</v>
      </c>
      <c r="E181" s="12">
        <f t="shared" si="147"/>
        <v>131944</v>
      </c>
      <c r="F181" s="16">
        <f t="shared" si="155"/>
        <v>5.9263659864164042E-2</v>
      </c>
      <c r="G181" s="12">
        <f t="shared" si="156"/>
        <v>3691</v>
      </c>
      <c r="H181" s="12">
        <v>67372</v>
      </c>
      <c r="I181" s="14">
        <v>1</v>
      </c>
      <c r="J181" s="12">
        <f t="shared" si="146"/>
        <v>67372</v>
      </c>
      <c r="K181" s="16">
        <f t="shared" si="148"/>
        <v>5.7960773229063678E-2</v>
      </c>
      <c r="L181" s="12">
        <f t="shared" si="149"/>
        <v>3691</v>
      </c>
      <c r="M181" s="12">
        <v>68772</v>
      </c>
      <c r="N181" s="14"/>
      <c r="O181" s="12">
        <f t="shared" si="150"/>
        <v>0</v>
      </c>
      <c r="P181" s="16">
        <f t="shared" si="157"/>
        <v>5.6713941088797126E-2</v>
      </c>
      <c r="Q181" s="12">
        <f t="shared" si="158"/>
        <v>3691</v>
      </c>
      <c r="R181" s="12">
        <v>71572</v>
      </c>
      <c r="S181" s="14">
        <v>3</v>
      </c>
      <c r="T181" s="12">
        <f t="shared" si="151"/>
        <v>214716</v>
      </c>
      <c r="U181" s="16">
        <f t="shared" si="159"/>
        <v>5.4374567257406303E-2</v>
      </c>
      <c r="V181" s="12">
        <f t="shared" si="160"/>
        <v>3691</v>
      </c>
      <c r="W181" s="12">
        <v>72972</v>
      </c>
      <c r="X181" s="14"/>
      <c r="Y181" s="12">
        <f t="shared" si="152"/>
        <v>0</v>
      </c>
      <c r="Z181" s="16">
        <f t="shared" si="161"/>
        <v>5.3275789899106529E-2</v>
      </c>
      <c r="AA181" s="12">
        <f t="shared" si="162"/>
        <v>3691</v>
      </c>
      <c r="AB181" s="12">
        <v>74372</v>
      </c>
      <c r="AC181" s="14"/>
      <c r="AD181" s="12">
        <f t="shared" si="153"/>
        <v>0</v>
      </c>
      <c r="AE181" s="16">
        <f t="shared" si="163"/>
        <v>5.2220540173455454E-2</v>
      </c>
      <c r="AF181" s="12">
        <f t="shared" si="164"/>
        <v>3691</v>
      </c>
      <c r="AG181" s="12">
        <v>76472</v>
      </c>
      <c r="AH181" s="14"/>
      <c r="AI181" s="12">
        <f t="shared" si="154"/>
        <v>0</v>
      </c>
      <c r="AJ181" s="16">
        <f t="shared" si="165"/>
        <v>5.0713785191190075E-2</v>
      </c>
      <c r="AK181" s="12">
        <f t="shared" si="166"/>
        <v>3691</v>
      </c>
    </row>
    <row r="182" spans="2:37" x14ac:dyDescent="0.35">
      <c r="B182" s="9">
        <v>11</v>
      </c>
      <c r="C182" s="12">
        <v>67772</v>
      </c>
      <c r="D182" s="14">
        <v>3</v>
      </c>
      <c r="E182" s="12">
        <f t="shared" si="147"/>
        <v>203316</v>
      </c>
      <c r="F182" s="16">
        <f t="shared" si="155"/>
        <v>5.9251965427236319E-2</v>
      </c>
      <c r="G182" s="12">
        <f t="shared" si="156"/>
        <v>3791</v>
      </c>
      <c r="H182" s="12">
        <v>69172</v>
      </c>
      <c r="I182" s="14">
        <v>1</v>
      </c>
      <c r="J182" s="12">
        <f t="shared" si="146"/>
        <v>69172</v>
      </c>
      <c r="K182" s="16">
        <f t="shared" si="148"/>
        <v>5.7983206130221232E-2</v>
      </c>
      <c r="L182" s="12">
        <f t="shared" si="149"/>
        <v>3791</v>
      </c>
      <c r="M182" s="12">
        <v>70572</v>
      </c>
      <c r="N182" s="14"/>
      <c r="O182" s="12">
        <f t="shared" si="150"/>
        <v>0</v>
      </c>
      <c r="P182" s="16">
        <f t="shared" si="157"/>
        <v>5.6767643491412167E-2</v>
      </c>
      <c r="Q182" s="12">
        <f t="shared" si="158"/>
        <v>3791</v>
      </c>
      <c r="R182" s="12">
        <v>73372</v>
      </c>
      <c r="S182" s="14">
        <v>4.6428000000000003</v>
      </c>
      <c r="T182" s="12">
        <f t="shared" si="151"/>
        <v>340651.52160000004</v>
      </c>
      <c r="U182" s="16">
        <f t="shared" si="159"/>
        <v>5.4483264109455254E-2</v>
      </c>
      <c r="V182" s="12">
        <f t="shared" si="160"/>
        <v>3791</v>
      </c>
      <c r="W182" s="12">
        <v>74772</v>
      </c>
      <c r="X182" s="14">
        <v>1</v>
      </c>
      <c r="Y182" s="12">
        <f t="shared" si="152"/>
        <v>74772</v>
      </c>
      <c r="Z182" s="16">
        <f t="shared" si="161"/>
        <v>5.3408658655133001E-2</v>
      </c>
      <c r="AA182" s="12">
        <f t="shared" si="162"/>
        <v>3791</v>
      </c>
      <c r="AB182" s="12">
        <v>76172</v>
      </c>
      <c r="AC182" s="14">
        <v>2</v>
      </c>
      <c r="AD182" s="12">
        <f t="shared" si="153"/>
        <v>152344</v>
      </c>
      <c r="AE182" s="16">
        <f t="shared" si="163"/>
        <v>5.2375623437089791E-2</v>
      </c>
      <c r="AF182" s="12">
        <f t="shared" si="164"/>
        <v>3791</v>
      </c>
      <c r="AG182" s="12">
        <v>78272</v>
      </c>
      <c r="AH182" s="14"/>
      <c r="AI182" s="12">
        <f t="shared" si="154"/>
        <v>0</v>
      </c>
      <c r="AJ182" s="16">
        <f t="shared" si="165"/>
        <v>5.0898886964460655E-2</v>
      </c>
      <c r="AK182" s="12">
        <f t="shared" si="166"/>
        <v>3791</v>
      </c>
    </row>
    <row r="183" spans="2:37" x14ac:dyDescent="0.35">
      <c r="B183" s="9">
        <v>12</v>
      </c>
      <c r="C183" s="12">
        <v>69772</v>
      </c>
      <c r="D183" s="14">
        <v>3</v>
      </c>
      <c r="E183" s="12">
        <f t="shared" si="147"/>
        <v>209316</v>
      </c>
      <c r="F183" s="16">
        <f t="shared" si="155"/>
        <v>6.0671014426658232E-2</v>
      </c>
      <c r="G183" s="12">
        <f t="shared" si="156"/>
        <v>3991</v>
      </c>
      <c r="H183" s="12">
        <v>71172</v>
      </c>
      <c r="I183" s="14"/>
      <c r="J183" s="12">
        <f t="shared" si="146"/>
        <v>0</v>
      </c>
      <c r="K183" s="16">
        <f t="shared" si="148"/>
        <v>5.940667748321693E-2</v>
      </c>
      <c r="L183" s="12">
        <f t="shared" si="149"/>
        <v>3991</v>
      </c>
      <c r="M183" s="12">
        <v>72572</v>
      </c>
      <c r="N183" s="14"/>
      <c r="O183" s="12">
        <f t="shared" si="150"/>
        <v>0</v>
      </c>
      <c r="P183" s="16">
        <f t="shared" si="157"/>
        <v>5.819396042635705E-2</v>
      </c>
      <c r="Q183" s="12">
        <f t="shared" si="158"/>
        <v>3991</v>
      </c>
      <c r="R183" s="12">
        <v>75372</v>
      </c>
      <c r="S183" s="14">
        <v>2</v>
      </c>
      <c r="T183" s="12">
        <f t="shared" si="151"/>
        <v>150744</v>
      </c>
      <c r="U183" s="16">
        <f t="shared" si="159"/>
        <v>5.5911236883764648E-2</v>
      </c>
      <c r="V183" s="12">
        <f t="shared" si="160"/>
        <v>3991</v>
      </c>
      <c r="W183" s="12">
        <v>76772</v>
      </c>
      <c r="X183" s="14">
        <v>1</v>
      </c>
      <c r="Y183" s="12">
        <f t="shared" si="152"/>
        <v>76772</v>
      </c>
      <c r="Z183" s="16">
        <f t="shared" si="161"/>
        <v>5.4835740097003427E-2</v>
      </c>
      <c r="AA183" s="12">
        <f t="shared" si="162"/>
        <v>3991</v>
      </c>
      <c r="AB183" s="12">
        <v>78172</v>
      </c>
      <c r="AC183" s="14"/>
      <c r="AD183" s="12">
        <f t="shared" si="153"/>
        <v>0</v>
      </c>
      <c r="AE183" s="16">
        <f t="shared" si="163"/>
        <v>5.3800838489640235E-2</v>
      </c>
      <c r="AF183" s="12">
        <f t="shared" si="164"/>
        <v>3991</v>
      </c>
      <c r="AG183" s="12">
        <v>80272</v>
      </c>
      <c r="AH183" s="14"/>
      <c r="AI183" s="12">
        <f t="shared" si="154"/>
        <v>0</v>
      </c>
      <c r="AJ183" s="16">
        <f t="shared" si="165"/>
        <v>5.2319712641417881E-2</v>
      </c>
      <c r="AK183" s="12">
        <f t="shared" si="166"/>
        <v>3991</v>
      </c>
    </row>
    <row r="184" spans="2:37" x14ac:dyDescent="0.35">
      <c r="B184" s="9">
        <v>13</v>
      </c>
      <c r="C184" s="12">
        <v>72022</v>
      </c>
      <c r="D184" s="14">
        <v>2</v>
      </c>
      <c r="E184" s="12">
        <f t="shared" si="147"/>
        <v>144044</v>
      </c>
      <c r="F184" s="16">
        <f t="shared" si="155"/>
        <v>6.4139123239904894E-2</v>
      </c>
      <c r="G184" s="12">
        <f t="shared" si="156"/>
        <v>4341</v>
      </c>
      <c r="H184" s="12">
        <v>73422</v>
      </c>
      <c r="I184" s="14"/>
      <c r="J184" s="12">
        <f t="shared" si="146"/>
        <v>0</v>
      </c>
      <c r="K184" s="16">
        <f t="shared" si="148"/>
        <v>6.2839275632952551E-2</v>
      </c>
      <c r="L184" s="12">
        <f t="shared" si="149"/>
        <v>4341</v>
      </c>
      <c r="M184" s="12">
        <v>74822</v>
      </c>
      <c r="N184" s="14"/>
      <c r="O184" s="12">
        <f t="shared" si="150"/>
        <v>0</v>
      </c>
      <c r="P184" s="16">
        <f t="shared" si="157"/>
        <v>6.1591067096096852E-2</v>
      </c>
      <c r="Q184" s="12">
        <f t="shared" si="158"/>
        <v>4341</v>
      </c>
      <c r="R184" s="12">
        <v>77622</v>
      </c>
      <c r="S184" s="14">
        <v>2</v>
      </c>
      <c r="T184" s="12">
        <f t="shared" si="151"/>
        <v>155244</v>
      </c>
      <c r="U184" s="16">
        <f t="shared" si="159"/>
        <v>5.9237728742784546E-2</v>
      </c>
      <c r="V184" s="12">
        <f t="shared" si="160"/>
        <v>4341</v>
      </c>
      <c r="W184" s="12">
        <v>79022</v>
      </c>
      <c r="X184" s="14"/>
      <c r="Y184" s="12">
        <f t="shared" si="152"/>
        <v>0</v>
      </c>
      <c r="Z184" s="16">
        <f t="shared" si="161"/>
        <v>5.812723450409063E-2</v>
      </c>
      <c r="AA184" s="12">
        <f t="shared" si="162"/>
        <v>4341</v>
      </c>
      <c r="AB184" s="12">
        <v>80422</v>
      </c>
      <c r="AC184" s="14"/>
      <c r="AD184" s="12">
        <f t="shared" si="153"/>
        <v>0</v>
      </c>
      <c r="AE184" s="16">
        <f t="shared" si="163"/>
        <v>5.7057609652869878E-2</v>
      </c>
      <c r="AF184" s="12">
        <f t="shared" si="164"/>
        <v>4341</v>
      </c>
      <c r="AG184" s="12">
        <v>82522</v>
      </c>
      <c r="AH184" s="14"/>
      <c r="AI184" s="12">
        <f t="shared" si="154"/>
        <v>0</v>
      </c>
      <c r="AJ184" s="16">
        <f t="shared" si="165"/>
        <v>5.552499968022917E-2</v>
      </c>
      <c r="AK184" s="12">
        <f t="shared" si="166"/>
        <v>4341</v>
      </c>
    </row>
    <row r="185" spans="2:37" x14ac:dyDescent="0.35">
      <c r="B185" s="9">
        <v>14</v>
      </c>
      <c r="C185" s="12">
        <v>74522</v>
      </c>
      <c r="D185" s="14"/>
      <c r="E185" s="12">
        <f t="shared" si="147"/>
        <v>0</v>
      </c>
      <c r="F185" s="16">
        <f t="shared" si="155"/>
        <v>6.6412901933286639E-2</v>
      </c>
      <c r="G185" s="12">
        <f t="shared" si="156"/>
        <v>4641</v>
      </c>
      <c r="H185" s="12">
        <v>75922</v>
      </c>
      <c r="I185" s="14">
        <v>1</v>
      </c>
      <c r="J185" s="12">
        <f t="shared" si="146"/>
        <v>75922</v>
      </c>
      <c r="K185" s="16">
        <f t="shared" si="148"/>
        <v>6.5108514190317157E-2</v>
      </c>
      <c r="L185" s="12">
        <f t="shared" si="149"/>
        <v>4641</v>
      </c>
      <c r="M185" s="12">
        <v>77322</v>
      </c>
      <c r="N185" s="14"/>
      <c r="O185" s="12">
        <f t="shared" si="150"/>
        <v>0</v>
      </c>
      <c r="P185" s="16">
        <f t="shared" si="157"/>
        <v>6.3854377347587477E-2</v>
      </c>
      <c r="Q185" s="12">
        <f t="shared" si="158"/>
        <v>4641</v>
      </c>
      <c r="R185" s="12">
        <v>80122</v>
      </c>
      <c r="S185" s="14">
        <v>1</v>
      </c>
      <c r="T185" s="12">
        <f t="shared" si="151"/>
        <v>80122</v>
      </c>
      <c r="U185" s="16">
        <f t="shared" si="159"/>
        <v>6.1485671890939342E-2</v>
      </c>
      <c r="V185" s="12">
        <f t="shared" si="160"/>
        <v>4641</v>
      </c>
      <c r="W185" s="12">
        <v>81522</v>
      </c>
      <c r="X185" s="14"/>
      <c r="Y185" s="12">
        <f t="shared" si="152"/>
        <v>0</v>
      </c>
      <c r="Z185" s="16">
        <f t="shared" si="161"/>
        <v>6.0366020213056482E-2</v>
      </c>
      <c r="AA185" s="12">
        <f t="shared" si="162"/>
        <v>4641</v>
      </c>
      <c r="AB185" s="12">
        <v>82922</v>
      </c>
      <c r="AC185" s="14"/>
      <c r="AD185" s="12">
        <f t="shared" si="153"/>
        <v>0</v>
      </c>
      <c r="AE185" s="16">
        <f t="shared" si="163"/>
        <v>5.9286416882768478E-2</v>
      </c>
      <c r="AF185" s="12">
        <f t="shared" si="164"/>
        <v>4641</v>
      </c>
      <c r="AG185" s="12">
        <v>85022</v>
      </c>
      <c r="AH185" s="14"/>
      <c r="AI185" s="12">
        <f t="shared" si="154"/>
        <v>0</v>
      </c>
      <c r="AJ185" s="16">
        <f t="shared" si="165"/>
        <v>5.7737525037011128E-2</v>
      </c>
      <c r="AK185" s="12">
        <f t="shared" si="166"/>
        <v>4641</v>
      </c>
    </row>
    <row r="186" spans="2:37" x14ac:dyDescent="0.35">
      <c r="B186" s="9">
        <v>15</v>
      </c>
      <c r="C186" s="12">
        <v>77272</v>
      </c>
      <c r="D186" s="14"/>
      <c r="E186" s="12">
        <f t="shared" si="147"/>
        <v>0</v>
      </c>
      <c r="F186" s="16">
        <f t="shared" si="155"/>
        <v>6.7572981859880255E-2</v>
      </c>
      <c r="G186" s="12">
        <f t="shared" si="156"/>
        <v>4891</v>
      </c>
      <c r="H186" s="12">
        <v>78672</v>
      </c>
      <c r="I186" s="14"/>
      <c r="J186" s="12">
        <f t="shared" si="146"/>
        <v>0</v>
      </c>
      <c r="K186" s="16">
        <f t="shared" si="148"/>
        <v>6.6290779468968886E-2</v>
      </c>
      <c r="L186" s="12">
        <f t="shared" si="149"/>
        <v>4891</v>
      </c>
      <c r="M186" s="12">
        <v>80072</v>
      </c>
      <c r="N186" s="14">
        <v>1</v>
      </c>
      <c r="O186" s="12">
        <f t="shared" si="150"/>
        <v>80072</v>
      </c>
      <c r="P186" s="16">
        <f t="shared" si="157"/>
        <v>6.5056330721857902E-2</v>
      </c>
      <c r="Q186" s="12">
        <f t="shared" si="158"/>
        <v>4891</v>
      </c>
      <c r="R186" s="12">
        <v>82872</v>
      </c>
      <c r="S186" s="14"/>
      <c r="T186" s="12">
        <f t="shared" si="151"/>
        <v>0</v>
      </c>
      <c r="U186" s="16">
        <f t="shared" si="159"/>
        <v>6.2720406252805061E-2</v>
      </c>
      <c r="V186" s="12">
        <f t="shared" si="160"/>
        <v>4891</v>
      </c>
      <c r="W186" s="12">
        <v>84272</v>
      </c>
      <c r="X186" s="14"/>
      <c r="Y186" s="12">
        <f t="shared" si="152"/>
        <v>0</v>
      </c>
      <c r="Z186" s="16">
        <f t="shared" si="161"/>
        <v>6.1614240183419211E-2</v>
      </c>
      <c r="AA186" s="12">
        <f t="shared" si="162"/>
        <v>4891</v>
      </c>
      <c r="AB186" s="12">
        <v>85672</v>
      </c>
      <c r="AC186" s="14"/>
      <c r="AD186" s="12">
        <f t="shared" si="153"/>
        <v>0</v>
      </c>
      <c r="AE186" s="16">
        <f t="shared" si="163"/>
        <v>6.0546415617533933E-2</v>
      </c>
      <c r="AF186" s="12">
        <f t="shared" si="164"/>
        <v>4891</v>
      </c>
      <c r="AG186" s="12">
        <v>87772</v>
      </c>
      <c r="AH186" s="14"/>
      <c r="AI186" s="12">
        <f t="shared" si="154"/>
        <v>0</v>
      </c>
      <c r="AJ186" s="16">
        <f t="shared" si="165"/>
        <v>5.9012318866809022E-2</v>
      </c>
      <c r="AK186" s="12">
        <f t="shared" si="166"/>
        <v>4891</v>
      </c>
    </row>
    <row r="187" spans="2:37" x14ac:dyDescent="0.35">
      <c r="B187" s="13">
        <v>16</v>
      </c>
      <c r="C187" s="12">
        <v>80272</v>
      </c>
      <c r="D187" s="14">
        <v>1</v>
      </c>
      <c r="E187" s="12">
        <f t="shared" si="147"/>
        <v>80272</v>
      </c>
      <c r="F187" s="16">
        <f t="shared" si="155"/>
        <v>6.8427147249470854E-2</v>
      </c>
      <c r="G187" s="12">
        <f t="shared" si="156"/>
        <v>5141</v>
      </c>
      <c r="H187" s="12">
        <v>81672</v>
      </c>
      <c r="I187" s="14">
        <v>1</v>
      </c>
      <c r="J187" s="12">
        <f t="shared" si="146"/>
        <v>81672</v>
      </c>
      <c r="K187" s="16">
        <f t="shared" si="148"/>
        <v>6.7175392978009008E-2</v>
      </c>
      <c r="L187" s="12">
        <f t="shared" si="149"/>
        <v>5141</v>
      </c>
      <c r="M187" s="12">
        <v>83072</v>
      </c>
      <c r="N187" s="14">
        <v>1</v>
      </c>
      <c r="O187" s="12">
        <f t="shared" si="150"/>
        <v>83072</v>
      </c>
      <c r="P187" s="16">
        <f t="shared" si="157"/>
        <v>6.596861326044845E-2</v>
      </c>
      <c r="Q187" s="12">
        <f t="shared" si="158"/>
        <v>5141</v>
      </c>
      <c r="R187" s="12">
        <v>85872</v>
      </c>
      <c r="S187" s="14">
        <v>4</v>
      </c>
      <c r="T187" s="12">
        <f t="shared" si="151"/>
        <v>343488</v>
      </c>
      <c r="U187" s="16">
        <f t="shared" si="159"/>
        <v>6.3680618349828411E-2</v>
      </c>
      <c r="V187" s="12">
        <f t="shared" si="160"/>
        <v>5141</v>
      </c>
      <c r="W187" s="12">
        <v>87272</v>
      </c>
      <c r="X187" s="14">
        <v>1</v>
      </c>
      <c r="Y187" s="12">
        <f t="shared" si="152"/>
        <v>87272</v>
      </c>
      <c r="Z187" s="16">
        <f t="shared" si="161"/>
        <v>6.2595122426367666E-2</v>
      </c>
      <c r="AA187" s="12">
        <f t="shared" si="162"/>
        <v>5141</v>
      </c>
      <c r="AB187" s="12">
        <v>88672</v>
      </c>
      <c r="AC187" s="14"/>
      <c r="AD187" s="12">
        <f t="shared" si="153"/>
        <v>0</v>
      </c>
      <c r="AE187" s="16">
        <f t="shared" si="163"/>
        <v>6.1546012857502053E-2</v>
      </c>
      <c r="AF187" s="12">
        <f t="shared" si="164"/>
        <v>5141</v>
      </c>
      <c r="AG187" s="12">
        <v>90772</v>
      </c>
      <c r="AH187" s="14"/>
      <c r="AI187" s="12">
        <f t="shared" si="154"/>
        <v>0</v>
      </c>
      <c r="AJ187" s="16">
        <f t="shared" si="165"/>
        <v>6.0036668963342699E-2</v>
      </c>
      <c r="AK187" s="12">
        <f t="shared" si="166"/>
        <v>5141</v>
      </c>
    </row>
    <row r="188" spans="2:37" x14ac:dyDescent="0.35">
      <c r="B188" s="13">
        <v>17</v>
      </c>
      <c r="C188" s="12">
        <v>84272</v>
      </c>
      <c r="D188" s="14"/>
      <c r="E188" s="12">
        <f>SUM(C188*D188)</f>
        <v>0</v>
      </c>
      <c r="F188" s="16">
        <f t="shared" si="155"/>
        <v>7.8598763614954326E-2</v>
      </c>
      <c r="G188" s="12">
        <f t="shared" si="156"/>
        <v>6141</v>
      </c>
      <c r="H188" s="12">
        <v>85672</v>
      </c>
      <c r="I188" s="14"/>
      <c r="J188" s="12">
        <f t="shared" si="146"/>
        <v>0</v>
      </c>
      <c r="K188" s="16">
        <f t="shared" si="148"/>
        <v>7.7215173957324801E-2</v>
      </c>
      <c r="L188" s="12">
        <f t="shared" si="149"/>
        <v>6141</v>
      </c>
      <c r="M188" s="12">
        <v>87072</v>
      </c>
      <c r="N188" s="14"/>
      <c r="O188" s="12">
        <f>SUM(M188*N188)</f>
        <v>0</v>
      </c>
      <c r="P188" s="16">
        <f t="shared" si="157"/>
        <v>7.587945286725728E-2</v>
      </c>
      <c r="Q188" s="12">
        <f t="shared" si="158"/>
        <v>6141</v>
      </c>
      <c r="R188" s="12">
        <v>89872</v>
      </c>
      <c r="S188" s="14">
        <v>1</v>
      </c>
      <c r="T188" s="12">
        <f>SUM(R188*S188)</f>
        <v>89872</v>
      </c>
      <c r="U188" s="16">
        <f t="shared" si="159"/>
        <v>7.334201191912193E-2</v>
      </c>
      <c r="V188" s="12">
        <f t="shared" si="160"/>
        <v>6141</v>
      </c>
      <c r="W188" s="12">
        <v>91272</v>
      </c>
      <c r="X188" s="14">
        <v>3</v>
      </c>
      <c r="Y188" s="12">
        <f>SUM(W188*X188)</f>
        <v>273816</v>
      </c>
      <c r="Z188" s="16">
        <f t="shared" si="161"/>
        <v>7.2135884695351926E-2</v>
      </c>
      <c r="AA188" s="12">
        <f t="shared" si="162"/>
        <v>6141</v>
      </c>
      <c r="AB188" s="12">
        <v>92672</v>
      </c>
      <c r="AC188" s="14"/>
      <c r="AD188" s="12">
        <f>SUM(AB188*AC188)</f>
        <v>0</v>
      </c>
      <c r="AE188" s="16">
        <f t="shared" si="163"/>
        <v>7.0968785753082742E-2</v>
      </c>
      <c r="AF188" s="12">
        <f t="shared" si="164"/>
        <v>6141</v>
      </c>
      <c r="AG188" s="12">
        <v>94772</v>
      </c>
      <c r="AH188" s="14">
        <v>1</v>
      </c>
      <c r="AI188" s="12">
        <f>SUM(AG188*AH188)</f>
        <v>94772</v>
      </c>
      <c r="AJ188" s="16">
        <f t="shared" si="165"/>
        <v>6.9287269691191478E-2</v>
      </c>
      <c r="AK188" s="12">
        <f t="shared" si="166"/>
        <v>6141</v>
      </c>
    </row>
    <row r="189" spans="2:37" x14ac:dyDescent="0.35">
      <c r="B189" s="13">
        <v>18</v>
      </c>
      <c r="C189" s="12">
        <v>89773</v>
      </c>
      <c r="D189" s="14">
        <v>34</v>
      </c>
      <c r="E189" s="12">
        <f t="shared" ref="E189" si="167">SUM(C189*D189)</f>
        <v>3052282</v>
      </c>
      <c r="F189" s="16">
        <f t="shared" si="155"/>
        <v>8.4568639532214718E-2</v>
      </c>
      <c r="G189" s="12">
        <f t="shared" si="156"/>
        <v>7000</v>
      </c>
      <c r="H189" s="12">
        <v>91173</v>
      </c>
      <c r="I189" s="14">
        <v>4</v>
      </c>
      <c r="J189" s="12">
        <f t="shared" si="146"/>
        <v>364692</v>
      </c>
      <c r="K189" s="16">
        <f t="shared" si="148"/>
        <v>8.3162059092583229E-2</v>
      </c>
      <c r="L189" s="12">
        <f t="shared" si="149"/>
        <v>7000</v>
      </c>
      <c r="M189" s="12">
        <v>92573</v>
      </c>
      <c r="N189" s="14">
        <v>5</v>
      </c>
      <c r="O189" s="12">
        <f t="shared" ref="O189" si="168">SUM(M189*N189)</f>
        <v>462865</v>
      </c>
      <c r="P189" s="16">
        <f t="shared" si="157"/>
        <v>8.1801502810465943E-2</v>
      </c>
      <c r="Q189" s="12">
        <f t="shared" si="158"/>
        <v>7000</v>
      </c>
      <c r="R189" s="12">
        <v>95373</v>
      </c>
      <c r="S189" s="14">
        <v>39</v>
      </c>
      <c r="T189" s="12">
        <f t="shared" ref="T189" si="169">SUM(R189*S189)</f>
        <v>3719547</v>
      </c>
      <c r="U189" s="16">
        <f t="shared" si="159"/>
        <v>7.9209713373994406E-2</v>
      </c>
      <c r="V189" s="12">
        <f t="shared" si="160"/>
        <v>7000</v>
      </c>
      <c r="W189" s="12">
        <v>96773</v>
      </c>
      <c r="X189" s="14">
        <v>12</v>
      </c>
      <c r="Y189" s="12">
        <f t="shared" ref="Y189" si="170">SUM(W189*X189)</f>
        <v>1161276</v>
      </c>
      <c r="Z189" s="16">
        <f t="shared" si="161"/>
        <v>7.7974446659908825E-2</v>
      </c>
      <c r="AA189" s="12">
        <f t="shared" si="162"/>
        <v>7000</v>
      </c>
      <c r="AB189" s="12">
        <v>98173</v>
      </c>
      <c r="AC189" s="14">
        <v>10</v>
      </c>
      <c r="AD189" s="12">
        <f t="shared" ref="AD189" si="171">SUM(AB189*AC189)</f>
        <v>981730</v>
      </c>
      <c r="AE189" s="16">
        <f t="shared" si="163"/>
        <v>7.6777116032158643E-2</v>
      </c>
      <c r="AF189" s="12">
        <f t="shared" si="164"/>
        <v>7000</v>
      </c>
      <c r="AG189" s="12">
        <v>100273</v>
      </c>
      <c r="AH189" s="14">
        <v>6</v>
      </c>
      <c r="AI189" s="12">
        <f t="shared" ref="AI189" si="172">SUM(AG189*AH189)</f>
        <v>601638</v>
      </c>
      <c r="AJ189" s="16">
        <f t="shared" si="165"/>
        <v>7.5048513503371828E-2</v>
      </c>
      <c r="AK189" s="12">
        <f t="shared" si="166"/>
        <v>7000</v>
      </c>
    </row>
    <row r="190" spans="2:37" x14ac:dyDescent="0.35">
      <c r="B190" s="13"/>
      <c r="C190" s="12"/>
      <c r="D190" s="14"/>
      <c r="E190" s="12"/>
      <c r="F190" s="16">
        <f>SUM(C189/C155)-1</f>
        <v>1.4693748375210536E-2</v>
      </c>
      <c r="G190" s="12">
        <f>SUM(C189-C155)</f>
        <v>1300</v>
      </c>
      <c r="H190" s="12"/>
      <c r="I190" s="14"/>
      <c r="J190" s="12"/>
      <c r="K190" s="16">
        <f>SUM(H189/H155)-1</f>
        <v>1.4464855963415069E-2</v>
      </c>
      <c r="L190" s="12">
        <f>SUM(H189-H155)</f>
        <v>1300</v>
      </c>
      <c r="M190" s="12"/>
      <c r="N190" s="14"/>
      <c r="O190" s="12"/>
      <c r="P190" s="16">
        <f>SUM(M189/M155)-1</f>
        <v>1.4242985329725011E-2</v>
      </c>
      <c r="Q190" s="12">
        <f>SUM(M189-M155)</f>
        <v>1300</v>
      </c>
      <c r="R190" s="12"/>
      <c r="S190" s="14"/>
      <c r="T190" s="12"/>
      <c r="U190" s="16">
        <f>SUM(R189/R155)-1</f>
        <v>1.3819055414412196E-2</v>
      </c>
      <c r="V190" s="12">
        <f>SUM(R189-R155)</f>
        <v>1300</v>
      </c>
      <c r="W190" s="12"/>
      <c r="X190" s="14"/>
      <c r="Y190" s="12"/>
      <c r="Z190" s="16">
        <f>SUM(W189/W155)-1</f>
        <v>1.3616415112125857E-2</v>
      </c>
      <c r="AA190" s="12">
        <f>SUM(W189-W155)</f>
        <v>1300</v>
      </c>
      <c r="AB190" s="12"/>
      <c r="AC190" s="14"/>
      <c r="AD190" s="12"/>
      <c r="AE190" s="16">
        <f>SUM(AB189/AB155)-1</f>
        <v>1.3419631889174388E-2</v>
      </c>
      <c r="AF190" s="12">
        <f>SUM(AB189-AB155)</f>
        <v>1300</v>
      </c>
      <c r="AG190" s="12"/>
      <c r="AH190" s="14"/>
      <c r="AI190" s="12"/>
      <c r="AJ190" s="16">
        <f>SUM(AG189/AG155)-1</f>
        <v>1.3134895375506384E-2</v>
      </c>
      <c r="AK190" s="12">
        <f>SUM(AG189-AG155)</f>
        <v>1300</v>
      </c>
    </row>
    <row r="191" spans="2:37" x14ac:dyDescent="0.35">
      <c r="D191" s="15">
        <f>SUM(D172:D189)</f>
        <v>69.3</v>
      </c>
      <c r="E191" s="15">
        <f t="shared" ref="E191" si="173">SUM(E172:E189)</f>
        <v>5321113.5999999996</v>
      </c>
      <c r="F191" s="15"/>
      <c r="G191" s="15"/>
      <c r="I191" s="15">
        <f>SUM(I172:I189)</f>
        <v>12</v>
      </c>
      <c r="J191" s="15">
        <f t="shared" ref="J191" si="174">SUM(J172:J189)</f>
        <v>914118</v>
      </c>
      <c r="N191" s="15">
        <f>SUM(N172:N189)</f>
        <v>8</v>
      </c>
      <c r="O191" s="15">
        <f t="shared" ref="O191" si="175">SUM(O172:O189)</f>
        <v>691581</v>
      </c>
      <c r="S191" s="15">
        <f>SUM(S172:S189)</f>
        <v>67.642799999999994</v>
      </c>
      <c r="T191" s="15">
        <f t="shared" ref="T191" si="176">SUM(T172:T189)</f>
        <v>5836076.5216000006</v>
      </c>
      <c r="X191" s="15">
        <f>SUM(X172:X189)</f>
        <v>19</v>
      </c>
      <c r="Y191" s="15">
        <f t="shared" ref="Y191" si="177">SUM(Y172:Y189)</f>
        <v>1740980</v>
      </c>
      <c r="AC191" s="15">
        <f>SUM(AC172:AC189)</f>
        <v>16</v>
      </c>
      <c r="AD191" s="15">
        <f t="shared" ref="AD191" si="178">SUM(AD172:AD189)</f>
        <v>1417662</v>
      </c>
      <c r="AH191" s="15">
        <f>SUM(AH172:AH189)</f>
        <v>8</v>
      </c>
      <c r="AI191" s="15">
        <f t="shared" ref="AI191" si="179">SUM(AI172:AI189)</f>
        <v>768282</v>
      </c>
    </row>
    <row r="193" spans="2:3" x14ac:dyDescent="0.35">
      <c r="B193" t="s">
        <v>15</v>
      </c>
      <c r="C193" s="15">
        <f>SUM(D191+I191+N191+S191+X191+AC191+AH191)</f>
        <v>199.94279999999998</v>
      </c>
    </row>
    <row r="194" spans="2:3" x14ac:dyDescent="0.35">
      <c r="B194" t="s">
        <v>14</v>
      </c>
      <c r="C194" s="17">
        <f>SUM(E191+J191+O191+T191+Y191+AD191+AI191)</f>
        <v>16689813.1216</v>
      </c>
    </row>
    <row r="195" spans="2:3" x14ac:dyDescent="0.35">
      <c r="B195" t="s">
        <v>20</v>
      </c>
      <c r="C195" s="18">
        <f>SUM(C194/C160)-1</f>
        <v>3.2000610665676943E-2</v>
      </c>
    </row>
    <row r="196" spans="2:3" x14ac:dyDescent="0.35">
      <c r="B196" t="s">
        <v>21</v>
      </c>
      <c r="C196" s="19">
        <f>SUM(C194-C160)</f>
        <v>517523.15479999967</v>
      </c>
    </row>
  </sheetData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163"/>
  <sheetViews>
    <sheetView topLeftCell="A16" zoomScale="80" zoomScaleNormal="80" workbookViewId="0"/>
  </sheetViews>
  <sheetFormatPr defaultColWidth="9" defaultRowHeight="15.5" x14ac:dyDescent="0.35"/>
  <cols>
    <col min="2" max="2" width="12.58203125" customWidth="1"/>
    <col min="3" max="3" width="14" customWidth="1"/>
    <col min="5" max="5" width="10.08203125" bestFit="1" customWidth="1"/>
    <col min="6" max="6" width="10.75" customWidth="1"/>
  </cols>
  <sheetData>
    <row r="2" spans="2:22" x14ac:dyDescent="0.35">
      <c r="B2" s="1" t="s">
        <v>0</v>
      </c>
      <c r="C2" s="2"/>
      <c r="D2" s="2"/>
      <c r="E2" s="2"/>
      <c r="F2" s="2"/>
    </row>
    <row r="3" spans="2:22" x14ac:dyDescent="0.35">
      <c r="B3" s="3" t="s">
        <v>1</v>
      </c>
      <c r="C3" s="4"/>
      <c r="D3" s="2"/>
      <c r="E3" s="2"/>
      <c r="F3" s="2"/>
    </row>
    <row r="4" spans="2:22" x14ac:dyDescent="0.35">
      <c r="B4" s="2" t="s">
        <v>34</v>
      </c>
      <c r="C4" s="6"/>
      <c r="D4" s="6"/>
      <c r="E4" s="6"/>
      <c r="F4" s="6"/>
    </row>
    <row r="5" spans="2:22" x14ac:dyDescent="0.35">
      <c r="B5" s="7" t="s">
        <v>2</v>
      </c>
      <c r="C5" s="8"/>
      <c r="D5" s="8"/>
      <c r="E5" s="6"/>
      <c r="F5" s="6"/>
    </row>
    <row r="6" spans="2:22" x14ac:dyDescent="0.35">
      <c r="B6" s="9" t="s">
        <v>3</v>
      </c>
      <c r="C6" s="9" t="s">
        <v>30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31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32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33</v>
      </c>
      <c r="S6" s="9" t="s">
        <v>16</v>
      </c>
      <c r="T6" s="9" t="s">
        <v>17</v>
      </c>
      <c r="U6" s="9" t="s">
        <v>18</v>
      </c>
      <c r="V6" s="9" t="s">
        <v>19</v>
      </c>
    </row>
    <row r="7" spans="2:22" x14ac:dyDescent="0.35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22" x14ac:dyDescent="0.35">
      <c r="B8" s="9">
        <v>1</v>
      </c>
      <c r="C8" s="12">
        <v>33299</v>
      </c>
      <c r="D8" s="14"/>
      <c r="E8" s="12">
        <f>SUM(C8*D8)</f>
        <v>0</v>
      </c>
      <c r="F8" s="12"/>
      <c r="G8" s="12"/>
      <c r="H8" s="12">
        <v>30638</v>
      </c>
      <c r="I8" s="12"/>
      <c r="J8" s="12">
        <f>SUM(H8*I8)</f>
        <v>0</v>
      </c>
      <c r="K8" s="12"/>
      <c r="L8" s="12"/>
      <c r="M8" s="12">
        <v>27749.055670000002</v>
      </c>
      <c r="N8" s="12"/>
      <c r="O8" s="12">
        <f>SUM(M8*N8)</f>
        <v>0</v>
      </c>
      <c r="P8" s="12"/>
      <c r="Q8" s="12"/>
      <c r="R8" s="12">
        <v>25532</v>
      </c>
      <c r="S8" s="14">
        <v>2</v>
      </c>
      <c r="T8" s="12">
        <f>SUM(R8*S8)</f>
        <v>51064</v>
      </c>
    </row>
    <row r="9" spans="2:22" x14ac:dyDescent="0.35">
      <c r="B9" s="9">
        <v>2</v>
      </c>
      <c r="C9" s="12">
        <v>35233</v>
      </c>
      <c r="D9" s="14">
        <v>1</v>
      </c>
      <c r="E9" s="12">
        <f t="shared" ref="E9:E19" si="0">SUM(C9*D9)</f>
        <v>35233</v>
      </c>
      <c r="F9" s="12"/>
      <c r="G9" s="12"/>
      <c r="H9" s="12">
        <v>32405</v>
      </c>
      <c r="I9" s="12"/>
      <c r="J9" s="12">
        <f t="shared" ref="J9:J19" si="1">SUM(H9*I9)</f>
        <v>0</v>
      </c>
      <c r="K9" s="12"/>
      <c r="L9" s="12"/>
      <c r="M9" s="12">
        <v>29360.715889999999</v>
      </c>
      <c r="N9" s="12"/>
      <c r="O9" s="12">
        <f t="shared" ref="O9:O19" si="2">SUM(M9*N9)</f>
        <v>0</v>
      </c>
      <c r="P9" s="12"/>
      <c r="Q9" s="12"/>
      <c r="R9" s="12">
        <v>27004</v>
      </c>
      <c r="S9" s="14">
        <v>1</v>
      </c>
      <c r="T9" s="12">
        <f t="shared" ref="T9:T19" si="3">SUM(R9*S9)</f>
        <v>27004</v>
      </c>
    </row>
    <row r="10" spans="2:22" x14ac:dyDescent="0.35">
      <c r="B10" s="9">
        <v>3</v>
      </c>
      <c r="C10" s="12">
        <v>37168</v>
      </c>
      <c r="D10" s="14"/>
      <c r="E10" s="12">
        <f t="shared" si="0"/>
        <v>0</v>
      </c>
      <c r="F10" s="12"/>
      <c r="G10" s="12"/>
      <c r="H10" s="12">
        <v>34172</v>
      </c>
      <c r="I10" s="12"/>
      <c r="J10" s="12">
        <f t="shared" si="1"/>
        <v>0</v>
      </c>
      <c r="K10" s="12"/>
      <c r="L10" s="12"/>
      <c r="M10" s="12">
        <v>30973.209440000002</v>
      </c>
      <c r="N10" s="12"/>
      <c r="O10" s="12">
        <f t="shared" si="2"/>
        <v>0</v>
      </c>
      <c r="P10" s="12"/>
      <c r="Q10" s="12"/>
      <c r="R10" s="12">
        <v>28477</v>
      </c>
      <c r="S10" s="14">
        <v>1</v>
      </c>
      <c r="T10" s="12">
        <f t="shared" si="3"/>
        <v>28477</v>
      </c>
    </row>
    <row r="11" spans="2:22" x14ac:dyDescent="0.35">
      <c r="B11" s="9">
        <v>4</v>
      </c>
      <c r="C11" s="12">
        <v>39102</v>
      </c>
      <c r="D11" s="14"/>
      <c r="E11" s="12">
        <f t="shared" si="0"/>
        <v>0</v>
      </c>
      <c r="F11" s="12"/>
      <c r="G11" s="12"/>
      <c r="H11" s="12">
        <v>35937</v>
      </c>
      <c r="I11" s="12"/>
      <c r="J11" s="12">
        <f t="shared" si="1"/>
        <v>0</v>
      </c>
      <c r="K11" s="12"/>
      <c r="L11" s="12"/>
      <c r="M11" s="12">
        <v>32584.86966</v>
      </c>
      <c r="N11" s="12"/>
      <c r="O11" s="12">
        <f t="shared" si="2"/>
        <v>0</v>
      </c>
      <c r="P11" s="12"/>
      <c r="Q11" s="12"/>
      <c r="R11" s="12">
        <v>29947.380209999999</v>
      </c>
      <c r="S11" s="14"/>
      <c r="T11" s="12">
        <f t="shared" si="3"/>
        <v>0</v>
      </c>
    </row>
    <row r="12" spans="2:22" x14ac:dyDescent="0.35">
      <c r="B12" s="9">
        <v>5</v>
      </c>
      <c r="C12" s="12">
        <v>41037</v>
      </c>
      <c r="D12" s="14"/>
      <c r="E12" s="12">
        <f t="shared" si="0"/>
        <v>0</v>
      </c>
      <c r="F12" s="12"/>
      <c r="G12" s="12"/>
      <c r="H12" s="12">
        <v>37704</v>
      </c>
      <c r="I12" s="12"/>
      <c r="J12" s="12">
        <f t="shared" si="1"/>
        <v>0</v>
      </c>
      <c r="K12" s="12"/>
      <c r="L12" s="12"/>
      <c r="M12" s="12">
        <v>34197.363210000003</v>
      </c>
      <c r="N12" s="12"/>
      <c r="O12" s="12">
        <f t="shared" si="2"/>
        <v>0</v>
      </c>
      <c r="P12" s="12"/>
      <c r="Q12" s="12"/>
      <c r="R12" s="12">
        <v>31420</v>
      </c>
      <c r="S12" s="14">
        <v>1</v>
      </c>
      <c r="T12" s="12">
        <f t="shared" si="3"/>
        <v>31420</v>
      </c>
    </row>
    <row r="13" spans="2:22" x14ac:dyDescent="0.35">
      <c r="B13" s="9">
        <v>6</v>
      </c>
      <c r="C13" s="12">
        <v>42971</v>
      </c>
      <c r="D13" s="14"/>
      <c r="E13" s="12">
        <f t="shared" si="0"/>
        <v>0</v>
      </c>
      <c r="F13" s="12"/>
      <c r="G13" s="12"/>
      <c r="H13" s="12">
        <v>39471</v>
      </c>
      <c r="I13" s="12"/>
      <c r="J13" s="12">
        <f t="shared" si="1"/>
        <v>0</v>
      </c>
      <c r="K13" s="12"/>
      <c r="L13" s="12"/>
      <c r="M13" s="12">
        <v>35809.023430000001</v>
      </c>
      <c r="N13" s="12"/>
      <c r="O13" s="12">
        <f t="shared" si="2"/>
        <v>0</v>
      </c>
      <c r="P13" s="12"/>
      <c r="Q13" s="12"/>
      <c r="R13" s="12">
        <v>32892.368430000002</v>
      </c>
      <c r="S13" s="14"/>
      <c r="T13" s="12">
        <f t="shared" si="3"/>
        <v>0</v>
      </c>
    </row>
    <row r="14" spans="2:22" x14ac:dyDescent="0.35">
      <c r="B14" s="9">
        <v>7</v>
      </c>
      <c r="C14" s="12">
        <v>44905</v>
      </c>
      <c r="D14" s="14">
        <v>1</v>
      </c>
      <c r="E14" s="12">
        <f t="shared" si="0"/>
        <v>44905</v>
      </c>
      <c r="F14" s="12"/>
      <c r="G14" s="12"/>
      <c r="H14" s="12">
        <v>41238</v>
      </c>
      <c r="I14" s="12"/>
      <c r="J14" s="12">
        <f t="shared" si="1"/>
        <v>0</v>
      </c>
      <c r="K14" s="12"/>
      <c r="L14" s="12"/>
      <c r="M14" s="12">
        <v>37420.683649999999</v>
      </c>
      <c r="N14" s="12"/>
      <c r="O14" s="12">
        <f t="shared" si="2"/>
        <v>0</v>
      </c>
      <c r="P14" s="12"/>
      <c r="Q14" s="12"/>
      <c r="R14" s="12">
        <v>34364.862540000002</v>
      </c>
      <c r="S14" s="14"/>
      <c r="T14" s="12">
        <f t="shared" si="3"/>
        <v>0</v>
      </c>
    </row>
    <row r="15" spans="2:22" x14ac:dyDescent="0.35">
      <c r="B15" s="9">
        <v>8</v>
      </c>
      <c r="C15" s="12">
        <v>46840</v>
      </c>
      <c r="D15" s="14"/>
      <c r="E15" s="12">
        <f t="shared" si="0"/>
        <v>0</v>
      </c>
      <c r="F15" s="12"/>
      <c r="G15" s="12"/>
      <c r="H15" s="12">
        <v>43004</v>
      </c>
      <c r="I15" s="12"/>
      <c r="J15" s="12">
        <f t="shared" si="1"/>
        <v>0</v>
      </c>
      <c r="K15" s="12"/>
      <c r="L15" s="12"/>
      <c r="M15" s="12">
        <v>39033.177199999998</v>
      </c>
      <c r="N15" s="12"/>
      <c r="O15" s="12">
        <f t="shared" si="2"/>
        <v>0</v>
      </c>
      <c r="P15" s="12"/>
      <c r="Q15" s="12"/>
      <c r="R15" s="12">
        <v>35836.52332</v>
      </c>
      <c r="S15" s="14"/>
      <c r="T15" s="12">
        <f t="shared" si="3"/>
        <v>0</v>
      </c>
    </row>
    <row r="16" spans="2:22" x14ac:dyDescent="0.35">
      <c r="B16" s="9">
        <v>9</v>
      </c>
      <c r="C16" s="12">
        <v>48774</v>
      </c>
      <c r="D16" s="14">
        <v>1</v>
      </c>
      <c r="E16" s="12">
        <f t="shared" si="0"/>
        <v>48774</v>
      </c>
      <c r="F16" s="12"/>
      <c r="G16" s="12"/>
      <c r="H16" s="12">
        <v>44771</v>
      </c>
      <c r="I16" s="12"/>
      <c r="J16" s="12">
        <f t="shared" si="1"/>
        <v>0</v>
      </c>
      <c r="K16" s="12"/>
      <c r="L16" s="12"/>
      <c r="M16" s="12">
        <v>40644.837420000003</v>
      </c>
      <c r="N16" s="12"/>
      <c r="O16" s="12">
        <f t="shared" si="2"/>
        <v>0</v>
      </c>
      <c r="P16" s="12"/>
      <c r="Q16" s="12"/>
      <c r="R16" s="12">
        <v>37309.01743</v>
      </c>
      <c r="S16" s="14"/>
      <c r="T16" s="12">
        <f t="shared" si="3"/>
        <v>0</v>
      </c>
    </row>
    <row r="17" spans="2:22" x14ac:dyDescent="0.35">
      <c r="B17" s="9">
        <v>10</v>
      </c>
      <c r="C17" s="12">
        <v>50709</v>
      </c>
      <c r="D17" s="14"/>
      <c r="E17" s="12">
        <f t="shared" si="0"/>
        <v>0</v>
      </c>
      <c r="F17" s="12"/>
      <c r="G17" s="12"/>
      <c r="H17" s="12">
        <v>46538</v>
      </c>
      <c r="I17" s="12"/>
      <c r="J17" s="12">
        <f t="shared" si="1"/>
        <v>0</v>
      </c>
      <c r="K17" s="12"/>
      <c r="L17" s="12"/>
      <c r="M17" s="12">
        <v>42257.330970000003</v>
      </c>
      <c r="N17" s="12"/>
      <c r="O17" s="12">
        <f t="shared" si="2"/>
        <v>0</v>
      </c>
      <c r="P17" s="12"/>
      <c r="Q17" s="12"/>
      <c r="R17" s="12">
        <v>38781.51154</v>
      </c>
      <c r="S17" s="14"/>
      <c r="T17" s="12">
        <f t="shared" si="3"/>
        <v>0</v>
      </c>
    </row>
    <row r="18" spans="2:22" x14ac:dyDescent="0.35">
      <c r="B18" s="9">
        <v>11</v>
      </c>
      <c r="C18" s="12">
        <v>52643</v>
      </c>
      <c r="D18" s="14">
        <v>1</v>
      </c>
      <c r="E18" s="12">
        <f t="shared" si="0"/>
        <v>52643</v>
      </c>
      <c r="F18" s="12"/>
      <c r="G18" s="12"/>
      <c r="H18" s="12">
        <v>48304</v>
      </c>
      <c r="I18" s="12"/>
      <c r="J18" s="12">
        <f t="shared" si="1"/>
        <v>0</v>
      </c>
      <c r="K18" s="12"/>
      <c r="L18" s="12"/>
      <c r="M18" s="12">
        <v>43868.991190000001</v>
      </c>
      <c r="N18" s="12"/>
      <c r="O18" s="12">
        <f t="shared" si="2"/>
        <v>0</v>
      </c>
      <c r="P18" s="12"/>
      <c r="Q18" s="12"/>
      <c r="R18" s="12">
        <v>40253.172319999998</v>
      </c>
      <c r="S18" s="14"/>
      <c r="T18" s="12">
        <f t="shared" si="3"/>
        <v>0</v>
      </c>
    </row>
    <row r="19" spans="2:22" x14ac:dyDescent="0.35">
      <c r="B19" s="9">
        <v>12</v>
      </c>
      <c r="C19" s="12">
        <v>55501</v>
      </c>
      <c r="D19" s="14">
        <v>4</v>
      </c>
      <c r="E19" s="12">
        <f t="shared" si="0"/>
        <v>222004</v>
      </c>
      <c r="F19" s="12"/>
      <c r="G19" s="12"/>
      <c r="H19" s="12">
        <v>50994</v>
      </c>
      <c r="I19" s="12"/>
      <c r="J19" s="12">
        <f t="shared" si="1"/>
        <v>0</v>
      </c>
      <c r="K19" s="12"/>
      <c r="L19" s="12"/>
      <c r="M19" s="12">
        <v>46250.648330000004</v>
      </c>
      <c r="N19" s="12"/>
      <c r="O19" s="12">
        <f t="shared" si="2"/>
        <v>0</v>
      </c>
      <c r="P19" s="12"/>
      <c r="Q19" s="12"/>
      <c r="R19" s="12">
        <v>42495</v>
      </c>
      <c r="S19" s="14">
        <v>1</v>
      </c>
      <c r="T19" s="12">
        <f t="shared" si="3"/>
        <v>42495</v>
      </c>
    </row>
    <row r="20" spans="2:22" x14ac:dyDescent="0.35">
      <c r="D20" s="15">
        <f>SUM(D8:D19)</f>
        <v>8</v>
      </c>
      <c r="E20" s="20">
        <f>SUM(E8:E19)</f>
        <v>403559</v>
      </c>
      <c r="I20" s="15">
        <f>SUM(I8:I19)</f>
        <v>0</v>
      </c>
      <c r="J20" s="20">
        <f>SUM(J8:J19)</f>
        <v>0</v>
      </c>
      <c r="N20" s="15">
        <f>SUM(N8:N19)</f>
        <v>0</v>
      </c>
      <c r="O20" s="20">
        <f>SUM(O8:O19)</f>
        <v>0</v>
      </c>
      <c r="S20" s="15">
        <f>SUM(S8:S19)</f>
        <v>6</v>
      </c>
      <c r="T20" s="20">
        <f>SUM(T8:T19)</f>
        <v>180460</v>
      </c>
    </row>
    <row r="21" spans="2:22" x14ac:dyDescent="0.35">
      <c r="B21" t="s">
        <v>15</v>
      </c>
      <c r="C21" s="15">
        <f>SUM(D20+I20+N20+S20)</f>
        <v>14</v>
      </c>
    </row>
    <row r="22" spans="2:22" x14ac:dyDescent="0.35">
      <c r="B22" t="s">
        <v>14</v>
      </c>
      <c r="C22" s="20">
        <f>SUM(E20+J20+O20+T20)</f>
        <v>584019</v>
      </c>
    </row>
    <row r="26" spans="2:22" x14ac:dyDescent="0.35">
      <c r="B26" s="1" t="s">
        <v>12</v>
      </c>
    </row>
    <row r="27" spans="2:22" x14ac:dyDescent="0.35">
      <c r="B27" s="3" t="s">
        <v>13</v>
      </c>
    </row>
    <row r="28" spans="2:22" x14ac:dyDescent="0.35">
      <c r="B28" s="5" t="s">
        <v>34</v>
      </c>
    </row>
    <row r="29" spans="2:22" x14ac:dyDescent="0.35">
      <c r="B29" s="7" t="s">
        <v>2</v>
      </c>
    </row>
    <row r="30" spans="2:22" x14ac:dyDescent="0.35">
      <c r="B30" s="9" t="s">
        <v>3</v>
      </c>
      <c r="C30" s="9" t="s">
        <v>30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31</v>
      </c>
      <c r="I30" s="9" t="s">
        <v>16</v>
      </c>
      <c r="J30" s="9" t="s">
        <v>17</v>
      </c>
      <c r="K30" s="9" t="s">
        <v>18</v>
      </c>
      <c r="L30" s="9" t="s">
        <v>19</v>
      </c>
      <c r="M30" s="9" t="s">
        <v>32</v>
      </c>
      <c r="N30" s="9" t="s">
        <v>16</v>
      </c>
      <c r="O30" s="9" t="s">
        <v>17</v>
      </c>
      <c r="P30" s="9" t="s">
        <v>18</v>
      </c>
      <c r="Q30" s="9" t="s">
        <v>19</v>
      </c>
      <c r="R30" s="9" t="s">
        <v>33</v>
      </c>
      <c r="S30" s="9" t="s">
        <v>16</v>
      </c>
      <c r="T30" s="9" t="s">
        <v>17</v>
      </c>
      <c r="U30" s="9" t="s">
        <v>18</v>
      </c>
      <c r="V30" s="9" t="s">
        <v>19</v>
      </c>
    </row>
    <row r="31" spans="2:22" x14ac:dyDescent="0.3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2:22" x14ac:dyDescent="0.35">
      <c r="B32" s="9">
        <v>1</v>
      </c>
      <c r="C32" s="12">
        <v>34856.059067999995</v>
      </c>
      <c r="D32" s="14"/>
      <c r="E32" s="12">
        <f>SUM(C32*D32)</f>
        <v>0</v>
      </c>
      <c r="F32" s="12"/>
      <c r="G32" s="12"/>
      <c r="H32" s="12">
        <v>32028</v>
      </c>
      <c r="I32" s="12"/>
      <c r="J32" s="12">
        <f>SUM(H32*I32)</f>
        <v>0</v>
      </c>
      <c r="K32" s="12"/>
      <c r="L32" s="12"/>
      <c r="M32" s="12">
        <v>29046.715889999999</v>
      </c>
      <c r="N32" s="12"/>
      <c r="O32" s="12">
        <f>SUM(M32*N32)</f>
        <v>0</v>
      </c>
      <c r="P32" s="12"/>
      <c r="Q32" s="12"/>
      <c r="R32" s="12">
        <v>26690</v>
      </c>
      <c r="S32" s="14"/>
      <c r="T32" s="12">
        <f>SUM(R32*S32)</f>
        <v>0</v>
      </c>
    </row>
    <row r="33" spans="2:22" x14ac:dyDescent="0.35">
      <c r="B33" s="9">
        <v>2</v>
      </c>
      <c r="C33" s="12">
        <v>35456.059067999995</v>
      </c>
      <c r="D33" s="14"/>
      <c r="E33" s="12">
        <f t="shared" ref="E33:E43" si="4">SUM(C33*D33)</f>
        <v>0</v>
      </c>
      <c r="F33" s="16">
        <f>SUM(C33/C8)-1</f>
        <v>6.4778493888705269E-2</v>
      </c>
      <c r="G33" s="12">
        <f>SUM(C33-C8)</f>
        <v>2157.059067999995</v>
      </c>
      <c r="H33" s="12">
        <v>32628</v>
      </c>
      <c r="I33" s="12"/>
      <c r="J33" s="12">
        <f t="shared" ref="J33:J43" si="5">SUM(H33*I33)</f>
        <v>0</v>
      </c>
      <c r="K33" s="12"/>
      <c r="L33" s="12"/>
      <c r="M33" s="12">
        <v>29546.715889999999</v>
      </c>
      <c r="N33" s="12"/>
      <c r="O33" s="12">
        <f t="shared" ref="O33:O43" si="6">SUM(M33*N33)</f>
        <v>0</v>
      </c>
      <c r="P33" s="12"/>
      <c r="Q33" s="12"/>
      <c r="R33" s="12">
        <v>27190</v>
      </c>
      <c r="S33" s="14">
        <v>2</v>
      </c>
      <c r="T33" s="12">
        <f t="shared" ref="T33:T43" si="7">SUM(R33*S33)</f>
        <v>54380</v>
      </c>
      <c r="U33" s="16">
        <f>SUM(R33/R8)-1</f>
        <v>6.4938116872943707E-2</v>
      </c>
      <c r="V33" s="12">
        <f>SUM(R33-R8)</f>
        <v>1658</v>
      </c>
    </row>
    <row r="34" spans="2:22" x14ac:dyDescent="0.35">
      <c r="B34" s="9">
        <v>3</v>
      </c>
      <c r="C34" s="12">
        <v>37391.051328000001</v>
      </c>
      <c r="D34" s="14">
        <v>1</v>
      </c>
      <c r="E34" s="12">
        <f t="shared" si="4"/>
        <v>37391.051328000001</v>
      </c>
      <c r="F34" s="16">
        <f t="shared" ref="F34:F43" si="8">SUM(C34/C9)-1</f>
        <v>6.125085368830363E-2</v>
      </c>
      <c r="G34" s="12">
        <f t="shared" ref="G34:G43" si="9">SUM(C34-C9)</f>
        <v>2158.0513280000014</v>
      </c>
      <c r="H34" s="12">
        <v>34395.599999999999</v>
      </c>
      <c r="I34" s="12"/>
      <c r="J34" s="12">
        <f t="shared" si="5"/>
        <v>0</v>
      </c>
      <c r="K34" s="12"/>
      <c r="L34" s="12"/>
      <c r="M34" s="12">
        <v>31159.209440000002</v>
      </c>
      <c r="N34" s="12"/>
      <c r="O34" s="12">
        <f t="shared" si="6"/>
        <v>0</v>
      </c>
      <c r="P34" s="12"/>
      <c r="Q34" s="12"/>
      <c r="R34" s="12">
        <v>28663</v>
      </c>
      <c r="S34" s="14">
        <v>1</v>
      </c>
      <c r="T34" s="12">
        <f t="shared" si="7"/>
        <v>28663</v>
      </c>
      <c r="U34" s="16">
        <f t="shared" ref="U34:U43" si="10">SUM(R34/R9)-1</f>
        <v>6.1435342912161239E-2</v>
      </c>
      <c r="V34" s="12">
        <f t="shared" ref="V34:V43" si="11">SUM(R34-R9)</f>
        <v>1659</v>
      </c>
    </row>
    <row r="35" spans="2:22" x14ac:dyDescent="0.35">
      <c r="B35" s="9">
        <v>4</v>
      </c>
      <c r="C35" s="12">
        <v>39325.043591999995</v>
      </c>
      <c r="D35" s="14"/>
      <c r="E35" s="12">
        <f t="shared" si="4"/>
        <v>0</v>
      </c>
      <c r="F35" s="16">
        <f t="shared" si="8"/>
        <v>5.8034965346534406E-2</v>
      </c>
      <c r="G35" s="12">
        <f t="shared" si="9"/>
        <v>2157.0435919999945</v>
      </c>
      <c r="H35" s="12">
        <v>36160.056251999995</v>
      </c>
      <c r="I35" s="12"/>
      <c r="J35" s="12">
        <f t="shared" si="5"/>
        <v>0</v>
      </c>
      <c r="K35" s="12"/>
      <c r="L35" s="12"/>
      <c r="M35" s="12">
        <v>32770.869659999997</v>
      </c>
      <c r="N35" s="12"/>
      <c r="O35" s="12">
        <f t="shared" si="6"/>
        <v>0</v>
      </c>
      <c r="P35" s="12"/>
      <c r="Q35" s="12"/>
      <c r="R35" s="12">
        <v>30133.380209999999</v>
      </c>
      <c r="S35" s="14">
        <v>1</v>
      </c>
      <c r="T35" s="12">
        <f t="shared" si="7"/>
        <v>30133.380209999999</v>
      </c>
      <c r="U35" s="16">
        <f t="shared" si="10"/>
        <v>5.8165544474488184E-2</v>
      </c>
      <c r="V35" s="12">
        <f t="shared" si="11"/>
        <v>1656.3802099999994</v>
      </c>
    </row>
    <row r="36" spans="2:22" x14ac:dyDescent="0.35">
      <c r="B36" s="9">
        <v>5</v>
      </c>
      <c r="C36" s="12">
        <v>41260.035852000001</v>
      </c>
      <c r="D36" s="14"/>
      <c r="E36" s="12">
        <f t="shared" si="4"/>
        <v>0</v>
      </c>
      <c r="F36" s="16">
        <f t="shared" si="8"/>
        <v>5.5189909774436163E-2</v>
      </c>
      <c r="G36" s="12">
        <f t="shared" si="9"/>
        <v>2158.0358520000009</v>
      </c>
      <c r="H36" s="12">
        <v>37927.199999999997</v>
      </c>
      <c r="I36" s="12"/>
      <c r="J36" s="12">
        <f t="shared" si="5"/>
        <v>0</v>
      </c>
      <c r="K36" s="12"/>
      <c r="L36" s="12"/>
      <c r="M36" s="12">
        <v>34383.363210000003</v>
      </c>
      <c r="N36" s="12"/>
      <c r="O36" s="12">
        <f t="shared" si="6"/>
        <v>0</v>
      </c>
      <c r="P36" s="12"/>
      <c r="Q36" s="12"/>
      <c r="R36" s="12">
        <v>31606</v>
      </c>
      <c r="S36" s="14"/>
      <c r="T36" s="12">
        <f t="shared" si="7"/>
        <v>0</v>
      </c>
      <c r="U36" s="16">
        <f t="shared" si="10"/>
        <v>5.5384470306559797E-2</v>
      </c>
      <c r="V36" s="12">
        <f t="shared" si="11"/>
        <v>1658.6197900000006</v>
      </c>
    </row>
    <row r="37" spans="2:22" x14ac:dyDescent="0.35">
      <c r="B37" s="9">
        <v>6</v>
      </c>
      <c r="C37" s="12">
        <v>43194.028116000001</v>
      </c>
      <c r="D37" s="14"/>
      <c r="E37" s="12">
        <f t="shared" si="4"/>
        <v>0</v>
      </c>
      <c r="F37" s="16">
        <f t="shared" si="8"/>
        <v>5.2563006944952084E-2</v>
      </c>
      <c r="G37" s="12">
        <f t="shared" si="9"/>
        <v>2157.0281160000013</v>
      </c>
      <c r="H37" s="12">
        <v>39694.042116000004</v>
      </c>
      <c r="I37" s="12"/>
      <c r="J37" s="12">
        <f t="shared" si="5"/>
        <v>0</v>
      </c>
      <c r="K37" s="12"/>
      <c r="L37" s="12"/>
      <c r="M37" s="12">
        <v>35995.023430000001</v>
      </c>
      <c r="N37" s="12"/>
      <c r="O37" s="12">
        <f t="shared" si="6"/>
        <v>0</v>
      </c>
      <c r="P37" s="12"/>
      <c r="Q37" s="12"/>
      <c r="R37" s="12">
        <v>33078.368430000002</v>
      </c>
      <c r="S37" s="14">
        <v>1</v>
      </c>
      <c r="T37" s="12">
        <f t="shared" si="7"/>
        <v>33078.368430000002</v>
      </c>
      <c r="U37" s="16">
        <f t="shared" si="10"/>
        <v>5.2780662953532786E-2</v>
      </c>
      <c r="V37" s="12">
        <f t="shared" si="11"/>
        <v>1658.3684300000023</v>
      </c>
    </row>
    <row r="38" spans="2:22" x14ac:dyDescent="0.35">
      <c r="B38" s="9">
        <v>7</v>
      </c>
      <c r="C38" s="12">
        <v>45128.020379999994</v>
      </c>
      <c r="D38" s="14"/>
      <c r="E38" s="12">
        <f t="shared" si="4"/>
        <v>0</v>
      </c>
      <c r="F38" s="16">
        <f t="shared" si="8"/>
        <v>5.0197118521793538E-2</v>
      </c>
      <c r="G38" s="12">
        <f t="shared" si="9"/>
        <v>2157.0203799999945</v>
      </c>
      <c r="H38" s="12">
        <v>41461.035047999998</v>
      </c>
      <c r="I38" s="12"/>
      <c r="J38" s="12">
        <f t="shared" si="5"/>
        <v>0</v>
      </c>
      <c r="K38" s="12"/>
      <c r="L38" s="12"/>
      <c r="M38" s="12">
        <v>37606.683649999999</v>
      </c>
      <c r="N38" s="12"/>
      <c r="O38" s="12">
        <f t="shared" si="6"/>
        <v>0</v>
      </c>
      <c r="P38" s="12"/>
      <c r="Q38" s="12"/>
      <c r="R38" s="12">
        <v>34550.862540000002</v>
      </c>
      <c r="S38" s="14"/>
      <c r="T38" s="12">
        <f t="shared" si="7"/>
        <v>0</v>
      </c>
      <c r="U38" s="16">
        <f t="shared" si="10"/>
        <v>5.0421851303579013E-2</v>
      </c>
      <c r="V38" s="12">
        <f t="shared" si="11"/>
        <v>1658.4941099999996</v>
      </c>
    </row>
    <row r="39" spans="2:22" x14ac:dyDescent="0.35">
      <c r="B39" s="9">
        <v>8</v>
      </c>
      <c r="C39" s="12">
        <v>47063.012639999994</v>
      </c>
      <c r="D39" s="14">
        <v>1</v>
      </c>
      <c r="E39" s="12">
        <f t="shared" si="4"/>
        <v>47063.012639999994</v>
      </c>
      <c r="F39" s="16">
        <f t="shared" si="8"/>
        <v>4.8057290724863533E-2</v>
      </c>
      <c r="G39" s="12">
        <f t="shared" si="9"/>
        <v>2158.0126399999936</v>
      </c>
      <c r="H39" s="12">
        <v>43227.027984</v>
      </c>
      <c r="I39" s="12"/>
      <c r="J39" s="12">
        <f t="shared" si="5"/>
        <v>0</v>
      </c>
      <c r="K39" s="12"/>
      <c r="L39" s="12"/>
      <c r="M39" s="12">
        <v>39219.177199999998</v>
      </c>
      <c r="N39" s="12"/>
      <c r="O39" s="12">
        <f t="shared" si="6"/>
        <v>0</v>
      </c>
      <c r="P39" s="12"/>
      <c r="Q39" s="12"/>
      <c r="R39" s="12">
        <v>36022.52332</v>
      </c>
      <c r="S39" s="14"/>
      <c r="T39" s="12">
        <f t="shared" si="7"/>
        <v>0</v>
      </c>
      <c r="U39" s="16">
        <f t="shared" si="10"/>
        <v>4.8237084553168552E-2</v>
      </c>
      <c r="V39" s="12">
        <f t="shared" si="11"/>
        <v>1657.6607799999983</v>
      </c>
    </row>
    <row r="40" spans="2:22" x14ac:dyDescent="0.35">
      <c r="B40" s="9">
        <v>9</v>
      </c>
      <c r="C40" s="12">
        <v>48997.004904000001</v>
      </c>
      <c r="D40" s="14"/>
      <c r="E40" s="12">
        <f t="shared" si="4"/>
        <v>0</v>
      </c>
      <c r="F40" s="16">
        <f t="shared" si="8"/>
        <v>4.6050488983774507E-2</v>
      </c>
      <c r="G40" s="12">
        <f t="shared" si="9"/>
        <v>2157.0049040000013</v>
      </c>
      <c r="H40" s="12">
        <v>44994.020916000001</v>
      </c>
      <c r="I40" s="12"/>
      <c r="J40" s="12">
        <f t="shared" si="5"/>
        <v>0</v>
      </c>
      <c r="K40" s="12"/>
      <c r="L40" s="12"/>
      <c r="M40" s="12">
        <v>40830.837420000003</v>
      </c>
      <c r="N40" s="12"/>
      <c r="O40" s="12">
        <f t="shared" si="6"/>
        <v>0</v>
      </c>
      <c r="P40" s="12"/>
      <c r="Q40" s="12"/>
      <c r="R40" s="12">
        <v>37495.01743</v>
      </c>
      <c r="S40" s="14"/>
      <c r="T40" s="12">
        <f t="shared" si="7"/>
        <v>0</v>
      </c>
      <c r="U40" s="16">
        <f t="shared" si="10"/>
        <v>4.6279436629233839E-2</v>
      </c>
      <c r="V40" s="12">
        <f t="shared" si="11"/>
        <v>1658.4941099999996</v>
      </c>
    </row>
    <row r="41" spans="2:22" x14ac:dyDescent="0.35">
      <c r="B41" s="9">
        <v>10</v>
      </c>
      <c r="C41" s="12">
        <v>50931.997164</v>
      </c>
      <c r="D41" s="14">
        <v>1</v>
      </c>
      <c r="E41" s="12">
        <f t="shared" si="4"/>
        <v>50931.997164</v>
      </c>
      <c r="F41" s="16">
        <f t="shared" si="8"/>
        <v>4.4244826423914363E-2</v>
      </c>
      <c r="G41" s="12">
        <f t="shared" si="9"/>
        <v>2157.9971640000003</v>
      </c>
      <c r="H41" s="12">
        <v>46761.013847999995</v>
      </c>
      <c r="I41" s="12"/>
      <c r="J41" s="12">
        <f t="shared" si="5"/>
        <v>0</v>
      </c>
      <c r="K41" s="12"/>
      <c r="L41" s="12"/>
      <c r="M41" s="12">
        <v>42443.330970000003</v>
      </c>
      <c r="N41" s="12"/>
      <c r="O41" s="12">
        <f t="shared" si="6"/>
        <v>0</v>
      </c>
      <c r="P41" s="12"/>
      <c r="Q41" s="12"/>
      <c r="R41" s="12">
        <v>38967.51154</v>
      </c>
      <c r="S41" s="14"/>
      <c r="T41" s="12">
        <f t="shared" si="7"/>
        <v>0</v>
      </c>
      <c r="U41" s="16">
        <f t="shared" si="10"/>
        <v>4.4452902387785986E-2</v>
      </c>
      <c r="V41" s="12">
        <f t="shared" si="11"/>
        <v>1658.4941099999996</v>
      </c>
    </row>
    <row r="42" spans="2:22" x14ac:dyDescent="0.35">
      <c r="B42" s="9">
        <v>11</v>
      </c>
      <c r="C42" s="12">
        <v>52865.989428000001</v>
      </c>
      <c r="D42" s="14"/>
      <c r="E42" s="12">
        <f t="shared" si="4"/>
        <v>0</v>
      </c>
      <c r="F42" s="16">
        <f t="shared" si="8"/>
        <v>4.2536619298349398E-2</v>
      </c>
      <c r="G42" s="12">
        <f t="shared" si="9"/>
        <v>2156.9894280000008</v>
      </c>
      <c r="H42" s="12">
        <v>48527.006783999997</v>
      </c>
      <c r="I42" s="12"/>
      <c r="J42" s="12">
        <f t="shared" si="5"/>
        <v>0</v>
      </c>
      <c r="K42" s="12"/>
      <c r="L42" s="12"/>
      <c r="M42" s="12">
        <v>44054.991190000001</v>
      </c>
      <c r="N42" s="12"/>
      <c r="O42" s="12">
        <f t="shared" si="6"/>
        <v>0</v>
      </c>
      <c r="P42" s="12"/>
      <c r="Q42" s="12"/>
      <c r="R42" s="12">
        <v>40439.172319999998</v>
      </c>
      <c r="S42" s="14"/>
      <c r="T42" s="12">
        <f t="shared" si="7"/>
        <v>0</v>
      </c>
      <c r="U42" s="16">
        <f t="shared" si="10"/>
        <v>4.2743583583384925E-2</v>
      </c>
      <c r="V42" s="12">
        <f t="shared" si="11"/>
        <v>1657.6607799999983</v>
      </c>
    </row>
    <row r="43" spans="2:22" x14ac:dyDescent="0.35">
      <c r="B43" s="130">
        <v>12</v>
      </c>
      <c r="C43" s="23">
        <v>56340.777996000004</v>
      </c>
      <c r="D43" s="125">
        <v>5</v>
      </c>
      <c r="E43" s="23">
        <f t="shared" si="4"/>
        <v>281703.88998000004</v>
      </c>
      <c r="F43" s="81">
        <f t="shared" si="8"/>
        <v>7.0242539292973527E-2</v>
      </c>
      <c r="G43" s="23">
        <f t="shared" si="9"/>
        <v>3697.7779960000044</v>
      </c>
      <c r="H43" s="12">
        <v>51834</v>
      </c>
      <c r="I43" s="12"/>
      <c r="J43" s="12">
        <f t="shared" si="5"/>
        <v>0</v>
      </c>
      <c r="K43" s="12"/>
      <c r="L43" s="12"/>
      <c r="M43" s="12">
        <v>46950.648330000004</v>
      </c>
      <c r="N43" s="12"/>
      <c r="O43" s="12">
        <f t="shared" si="6"/>
        <v>0</v>
      </c>
      <c r="P43" s="12"/>
      <c r="Q43" s="12"/>
      <c r="R43" s="12">
        <v>43195</v>
      </c>
      <c r="S43" s="14">
        <v>1</v>
      </c>
      <c r="T43" s="12">
        <f t="shared" si="7"/>
        <v>43195</v>
      </c>
      <c r="U43" s="16">
        <f t="shared" si="10"/>
        <v>7.3083126383515884E-2</v>
      </c>
      <c r="V43" s="12">
        <f t="shared" si="11"/>
        <v>2941.8276800000021</v>
      </c>
    </row>
    <row r="44" spans="2:22" x14ac:dyDescent="0.35">
      <c r="B44" s="130"/>
      <c r="C44" s="23"/>
      <c r="D44" s="125"/>
      <c r="E44" s="23"/>
      <c r="F44" s="81">
        <f>SUM(C43/C19)-1</f>
        <v>1.513086243491113E-2</v>
      </c>
      <c r="G44" s="23">
        <f>SUM(C43-C19)</f>
        <v>839.77799600000435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4"/>
      <c r="T44" s="12"/>
      <c r="U44" s="16">
        <f>SUM(R43/R19)-1</f>
        <v>1.6472526179550639E-2</v>
      </c>
      <c r="V44" s="12">
        <f>SUM(R43-R19)</f>
        <v>700</v>
      </c>
    </row>
    <row r="45" spans="2:22" x14ac:dyDescent="0.35">
      <c r="D45" s="15">
        <f>SUM(D32:D43)</f>
        <v>8</v>
      </c>
      <c r="E45" s="20">
        <f>SUM(E32:E43)</f>
        <v>417089.95111200004</v>
      </c>
      <c r="I45" s="15">
        <f>SUM(I32:I43)</f>
        <v>0</v>
      </c>
      <c r="J45" s="20">
        <f>SUM(J32:J43)</f>
        <v>0</v>
      </c>
      <c r="N45" s="15">
        <f>SUM(N32:N43)</f>
        <v>0</v>
      </c>
      <c r="O45" s="20">
        <f>SUM(O32:O43)</f>
        <v>0</v>
      </c>
      <c r="S45" s="15">
        <f>SUM(S32:S43)</f>
        <v>6</v>
      </c>
      <c r="T45" s="20">
        <f>SUM(T32:T43)</f>
        <v>189449.74864000001</v>
      </c>
    </row>
    <row r="47" spans="2:22" x14ac:dyDescent="0.35">
      <c r="B47" t="s">
        <v>15</v>
      </c>
      <c r="C47" s="15">
        <f>SUM(D45+I45+N45+S45)</f>
        <v>14</v>
      </c>
      <c r="E47" s="15" t="s">
        <v>68</v>
      </c>
      <c r="F47" s="15">
        <f>SUM(C22*0.03)</f>
        <v>17520.57</v>
      </c>
    </row>
    <row r="48" spans="2:22" x14ac:dyDescent="0.35">
      <c r="B48" t="s">
        <v>14</v>
      </c>
      <c r="C48" s="20">
        <f>SUM(E45+J45+O45+T45)</f>
        <v>606539.69975200004</v>
      </c>
      <c r="E48" t="s">
        <v>69</v>
      </c>
      <c r="F48">
        <v>5000</v>
      </c>
    </row>
    <row r="49" spans="2:22" x14ac:dyDescent="0.35">
      <c r="B49" t="s">
        <v>20</v>
      </c>
      <c r="C49" s="18">
        <f>SUM(C48/C22)-1</f>
        <v>3.8561587468900926E-2</v>
      </c>
      <c r="F49" s="15">
        <f>SUM(F47:F48)</f>
        <v>22520.57</v>
      </c>
    </row>
    <row r="50" spans="2:22" x14ac:dyDescent="0.35">
      <c r="B50" t="s">
        <v>21</v>
      </c>
      <c r="C50" s="20">
        <f>SUM(C48-C22)</f>
        <v>22520.699752000044</v>
      </c>
    </row>
    <row r="51" spans="2:22" x14ac:dyDescent="0.35">
      <c r="B51" s="21"/>
    </row>
    <row r="52" spans="2:22" x14ac:dyDescent="0.35">
      <c r="B52" s="22"/>
    </row>
    <row r="54" spans="2:22" x14ac:dyDescent="0.35">
      <c r="B54" s="24" t="s">
        <v>22</v>
      </c>
    </row>
    <row r="55" spans="2:22" x14ac:dyDescent="0.35">
      <c r="B55" s="27" t="s">
        <v>23</v>
      </c>
    </row>
    <row r="56" spans="2:22" x14ac:dyDescent="0.35">
      <c r="B56" s="25" t="s">
        <v>34</v>
      </c>
    </row>
    <row r="57" spans="2:22" x14ac:dyDescent="0.35">
      <c r="B57" s="26" t="s">
        <v>2</v>
      </c>
    </row>
    <row r="58" spans="2:22" x14ac:dyDescent="0.35">
      <c r="B58" s="9" t="s">
        <v>3</v>
      </c>
      <c r="C58" s="9" t="s">
        <v>30</v>
      </c>
      <c r="D58" s="9" t="s">
        <v>16</v>
      </c>
      <c r="E58" s="9" t="s">
        <v>17</v>
      </c>
      <c r="F58" s="9" t="s">
        <v>18</v>
      </c>
      <c r="G58" s="9" t="s">
        <v>19</v>
      </c>
      <c r="H58" s="9" t="s">
        <v>31</v>
      </c>
      <c r="I58" s="9" t="s">
        <v>16</v>
      </c>
      <c r="J58" s="9" t="s">
        <v>17</v>
      </c>
      <c r="K58" s="9" t="s">
        <v>18</v>
      </c>
      <c r="L58" s="9" t="s">
        <v>19</v>
      </c>
      <c r="M58" s="9" t="s">
        <v>32</v>
      </c>
      <c r="N58" s="9" t="s">
        <v>16</v>
      </c>
      <c r="O58" s="9" t="s">
        <v>17</v>
      </c>
      <c r="P58" s="9" t="s">
        <v>18</v>
      </c>
      <c r="Q58" s="9" t="s">
        <v>19</v>
      </c>
      <c r="R58" s="9" t="s">
        <v>33</v>
      </c>
      <c r="S58" s="9" t="s">
        <v>16</v>
      </c>
      <c r="T58" s="9" t="s">
        <v>17</v>
      </c>
      <c r="U58" s="9" t="s">
        <v>18</v>
      </c>
      <c r="V58" s="9" t="s">
        <v>19</v>
      </c>
    </row>
    <row r="59" spans="2:22" x14ac:dyDescent="0.35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22" x14ac:dyDescent="0.35">
      <c r="B60" s="9">
        <v>1</v>
      </c>
      <c r="C60" s="28">
        <v>36307.451328000003</v>
      </c>
      <c r="D60" s="14"/>
      <c r="E60" s="12">
        <f>SUM(C60*D60)</f>
        <v>0</v>
      </c>
      <c r="F60" s="12"/>
      <c r="G60" s="12"/>
      <c r="H60" s="29">
        <v>33312</v>
      </c>
      <c r="I60" s="12"/>
      <c r="J60" s="12">
        <f>SUM(H60*I60)</f>
        <v>0</v>
      </c>
      <c r="K60" s="12"/>
      <c r="L60" s="12"/>
      <c r="M60" s="30">
        <v>30256.209440000002</v>
      </c>
      <c r="N60" s="12"/>
      <c r="O60" s="12">
        <f>SUM(M60*N60)</f>
        <v>0</v>
      </c>
      <c r="P60" s="12"/>
      <c r="Q60" s="12"/>
      <c r="R60" s="31">
        <v>27760</v>
      </c>
      <c r="T60" s="12">
        <f>SUM(R60*S60)</f>
        <v>0</v>
      </c>
    </row>
    <row r="61" spans="2:22" x14ac:dyDescent="0.35">
      <c r="B61" s="9">
        <v>2</v>
      </c>
      <c r="C61" s="28">
        <v>36907.451328000003</v>
      </c>
      <c r="D61" s="14"/>
      <c r="E61" s="12">
        <f t="shared" ref="E61:E71" si="12">SUM(C61*D61)</f>
        <v>0</v>
      </c>
      <c r="F61" s="16">
        <f>SUM(C61/C32)-1</f>
        <v>5.8853247178574764E-2</v>
      </c>
      <c r="G61" s="12">
        <f>SUM(C61-C32)</f>
        <v>2051.3922600000078</v>
      </c>
      <c r="H61" s="29">
        <v>33912</v>
      </c>
      <c r="I61" s="12"/>
      <c r="J61" s="12">
        <f t="shared" ref="J61:J71" si="13">SUM(H61*I61)</f>
        <v>0</v>
      </c>
      <c r="K61" s="12"/>
      <c r="L61" s="12"/>
      <c r="M61" s="30">
        <v>30756.209440000002</v>
      </c>
      <c r="N61" s="12"/>
      <c r="O61" s="12">
        <f t="shared" ref="O61:O71" si="14">SUM(M61*N61)</f>
        <v>0</v>
      </c>
      <c r="P61" s="12"/>
      <c r="Q61" s="12"/>
      <c r="R61" s="31">
        <v>28260</v>
      </c>
      <c r="S61" s="14"/>
      <c r="T61" s="12">
        <f t="shared" ref="T61:T71" si="15">SUM(R61*S61)</f>
        <v>0</v>
      </c>
      <c r="U61" s="16">
        <f>SUM(R61/R32)-1</f>
        <v>5.8823529411764719E-2</v>
      </c>
      <c r="V61" s="12">
        <f>SUM(R61-R32)</f>
        <v>1570</v>
      </c>
    </row>
    <row r="62" spans="2:22" x14ac:dyDescent="0.35">
      <c r="B62" s="9">
        <v>3</v>
      </c>
      <c r="C62" s="28">
        <v>37507.451328000003</v>
      </c>
      <c r="D62" s="14"/>
      <c r="E62" s="12">
        <f t="shared" si="12"/>
        <v>0</v>
      </c>
      <c r="F62" s="16">
        <f t="shared" ref="F62:F71" si="16">SUM(C62/C33)-1</f>
        <v>5.7857311667540712E-2</v>
      </c>
      <c r="G62" s="12">
        <f t="shared" ref="G62:G71" si="17">SUM(C62-C33)</f>
        <v>2051.3922600000078</v>
      </c>
      <c r="H62" s="29">
        <v>34512</v>
      </c>
      <c r="I62" s="12"/>
      <c r="J62" s="12">
        <f t="shared" si="13"/>
        <v>0</v>
      </c>
      <c r="K62" s="12"/>
      <c r="L62" s="12"/>
      <c r="M62" s="30">
        <v>31256.209440000002</v>
      </c>
      <c r="N62" s="12"/>
      <c r="O62" s="12">
        <f t="shared" si="14"/>
        <v>0</v>
      </c>
      <c r="P62" s="12"/>
      <c r="Q62" s="12"/>
      <c r="R62" s="31">
        <v>28760</v>
      </c>
      <c r="S62" s="14">
        <v>2</v>
      </c>
      <c r="T62" s="12">
        <f t="shared" si="15"/>
        <v>57520</v>
      </c>
      <c r="U62" s="16">
        <f t="shared" ref="U62:U71" si="18">SUM(R62/R33)-1</f>
        <v>5.774181684442814E-2</v>
      </c>
      <c r="V62" s="12">
        <f t="shared" ref="V62:V71" si="19">SUM(R62-R33)</f>
        <v>1570</v>
      </c>
    </row>
    <row r="63" spans="2:22" x14ac:dyDescent="0.35">
      <c r="B63" s="9">
        <v>4</v>
      </c>
      <c r="C63" s="28">
        <v>39441.443591999996</v>
      </c>
      <c r="D63" s="14">
        <v>1</v>
      </c>
      <c r="E63" s="12">
        <f t="shared" si="12"/>
        <v>39441.443591999996</v>
      </c>
      <c r="F63" s="16">
        <f t="shared" si="16"/>
        <v>5.4836443244498323E-2</v>
      </c>
      <c r="G63" s="12">
        <f t="shared" si="17"/>
        <v>2050.3922639999946</v>
      </c>
      <c r="H63" s="29">
        <v>36276.456251999996</v>
      </c>
      <c r="I63" s="12"/>
      <c r="J63" s="12">
        <f t="shared" si="13"/>
        <v>0</v>
      </c>
      <c r="K63" s="12"/>
      <c r="L63" s="12"/>
      <c r="M63" s="30">
        <v>32867.869659999997</v>
      </c>
      <c r="N63" s="12"/>
      <c r="O63" s="12">
        <f t="shared" si="14"/>
        <v>0</v>
      </c>
      <c r="P63" s="12"/>
      <c r="Q63" s="12"/>
      <c r="R63" s="31">
        <v>30230.380209999999</v>
      </c>
      <c r="S63" s="14">
        <v>1</v>
      </c>
      <c r="T63" s="12">
        <f t="shared" si="15"/>
        <v>30230.380209999999</v>
      </c>
      <c r="U63" s="16">
        <f t="shared" si="18"/>
        <v>5.4683048180581117E-2</v>
      </c>
      <c r="V63" s="12">
        <f t="shared" si="19"/>
        <v>1567.3802099999994</v>
      </c>
    </row>
    <row r="64" spans="2:22" x14ac:dyDescent="0.35">
      <c r="B64" s="9">
        <v>5</v>
      </c>
      <c r="C64" s="28">
        <v>41376.435852000002</v>
      </c>
      <c r="D64" s="14"/>
      <c r="E64" s="12">
        <f t="shared" si="12"/>
        <v>0</v>
      </c>
      <c r="F64" s="16">
        <f t="shared" si="16"/>
        <v>5.2165034609582106E-2</v>
      </c>
      <c r="G64" s="12">
        <f t="shared" si="17"/>
        <v>2051.3922600000078</v>
      </c>
      <c r="H64" s="29">
        <v>38043.599999999999</v>
      </c>
      <c r="I64" s="12"/>
      <c r="J64" s="12">
        <f t="shared" si="13"/>
        <v>0</v>
      </c>
      <c r="K64" s="12"/>
      <c r="L64" s="12"/>
      <c r="M64" s="30">
        <v>34480.363210000003</v>
      </c>
      <c r="N64" s="12"/>
      <c r="O64" s="12">
        <f t="shared" si="14"/>
        <v>0</v>
      </c>
      <c r="P64" s="12"/>
      <c r="Q64" s="12"/>
      <c r="R64" s="31">
        <v>31703</v>
      </c>
      <c r="S64" s="14">
        <v>1</v>
      </c>
      <c r="T64" s="12">
        <f t="shared" si="15"/>
        <v>31703</v>
      </c>
      <c r="U64" s="16">
        <f t="shared" si="18"/>
        <v>5.2089071291083089E-2</v>
      </c>
      <c r="V64" s="12">
        <f t="shared" si="19"/>
        <v>1569.6197900000006</v>
      </c>
    </row>
    <row r="65" spans="2:22" x14ac:dyDescent="0.35">
      <c r="B65" s="9">
        <v>6</v>
      </c>
      <c r="C65" s="28">
        <v>43310.428116000003</v>
      </c>
      <c r="D65" s="14"/>
      <c r="E65" s="12">
        <f t="shared" si="12"/>
        <v>0</v>
      </c>
      <c r="F65" s="16">
        <f t="shared" si="16"/>
        <v>4.9694388811361456E-2</v>
      </c>
      <c r="G65" s="12">
        <f t="shared" si="17"/>
        <v>2050.3922640000019</v>
      </c>
      <c r="H65" s="29">
        <v>39810.442115999998</v>
      </c>
      <c r="I65" s="12"/>
      <c r="J65" s="12">
        <f t="shared" si="13"/>
        <v>0</v>
      </c>
      <c r="K65" s="12"/>
      <c r="L65" s="12"/>
      <c r="M65" s="30">
        <v>36092.023430000001</v>
      </c>
      <c r="N65" s="12"/>
      <c r="O65" s="12">
        <f t="shared" si="14"/>
        <v>0</v>
      </c>
      <c r="P65" s="12"/>
      <c r="Q65" s="12"/>
      <c r="R65" s="31">
        <v>33175.368430000002</v>
      </c>
      <c r="S65" s="14"/>
      <c r="T65" s="12">
        <f t="shared" si="15"/>
        <v>0</v>
      </c>
      <c r="U65" s="16">
        <f t="shared" si="18"/>
        <v>4.96541299120421E-2</v>
      </c>
      <c r="V65" s="12">
        <f t="shared" si="19"/>
        <v>1569.3684300000023</v>
      </c>
    </row>
    <row r="66" spans="2:22" x14ac:dyDescent="0.35">
      <c r="B66" s="9">
        <v>7</v>
      </c>
      <c r="C66" s="28">
        <v>45244.420379999996</v>
      </c>
      <c r="D66" s="14"/>
      <c r="E66" s="12">
        <f t="shared" si="12"/>
        <v>0</v>
      </c>
      <c r="F66" s="16">
        <f t="shared" si="16"/>
        <v>4.7469345958972564E-2</v>
      </c>
      <c r="G66" s="12">
        <f t="shared" si="17"/>
        <v>2050.3922639999946</v>
      </c>
      <c r="H66" s="29">
        <v>41577.435047999999</v>
      </c>
      <c r="I66" s="12"/>
      <c r="J66" s="12">
        <f t="shared" si="13"/>
        <v>0</v>
      </c>
      <c r="K66" s="12"/>
      <c r="L66" s="12"/>
      <c r="M66" s="30">
        <v>37703.683649999999</v>
      </c>
      <c r="N66" s="12"/>
      <c r="O66" s="12">
        <f t="shared" si="14"/>
        <v>0</v>
      </c>
      <c r="P66" s="12"/>
      <c r="Q66" s="12"/>
      <c r="R66" s="31">
        <v>34647.862540000002</v>
      </c>
      <c r="S66" s="14">
        <v>1</v>
      </c>
      <c r="T66" s="12">
        <f t="shared" si="15"/>
        <v>34647.862540000002</v>
      </c>
      <c r="U66" s="16">
        <f t="shared" si="18"/>
        <v>4.7447748619202423E-2</v>
      </c>
      <c r="V66" s="12">
        <f t="shared" si="19"/>
        <v>1569.4941099999996</v>
      </c>
    </row>
    <row r="67" spans="2:22" x14ac:dyDescent="0.35">
      <c r="B67" s="9">
        <v>8</v>
      </c>
      <c r="C67" s="28">
        <v>47179.412639999995</v>
      </c>
      <c r="D67" s="14"/>
      <c r="E67" s="12">
        <f t="shared" si="12"/>
        <v>0</v>
      </c>
      <c r="F67" s="16">
        <f t="shared" si="16"/>
        <v>4.5457173674499307E-2</v>
      </c>
      <c r="G67" s="12">
        <f t="shared" si="17"/>
        <v>2051.3922600000005</v>
      </c>
      <c r="H67" s="29">
        <v>43343.427984000002</v>
      </c>
      <c r="I67" s="12"/>
      <c r="J67" s="12">
        <f t="shared" si="13"/>
        <v>0</v>
      </c>
      <c r="K67" s="12"/>
      <c r="L67" s="12"/>
      <c r="M67" s="30">
        <v>39316.177199999998</v>
      </c>
      <c r="N67" s="12"/>
      <c r="O67" s="12">
        <f t="shared" si="14"/>
        <v>0</v>
      </c>
      <c r="P67" s="12"/>
      <c r="Q67" s="12"/>
      <c r="R67" s="31">
        <v>36119.52332</v>
      </c>
      <c r="S67" s="14"/>
      <c r="T67" s="12">
        <f t="shared" si="15"/>
        <v>0</v>
      </c>
      <c r="U67" s="16">
        <f t="shared" si="18"/>
        <v>4.5401494049068569E-2</v>
      </c>
      <c r="V67" s="12">
        <f t="shared" si="19"/>
        <v>1568.6607799999983</v>
      </c>
    </row>
    <row r="68" spans="2:22" x14ac:dyDescent="0.35">
      <c r="B68" s="9">
        <v>9</v>
      </c>
      <c r="C68" s="28">
        <v>49113.404904000003</v>
      </c>
      <c r="D68" s="14">
        <v>1</v>
      </c>
      <c r="E68" s="12">
        <f t="shared" si="12"/>
        <v>49113.404904000003</v>
      </c>
      <c r="F68" s="16">
        <f t="shared" si="16"/>
        <v>4.3566957340451573E-2</v>
      </c>
      <c r="G68" s="12">
        <f t="shared" si="17"/>
        <v>2050.3922640000092</v>
      </c>
      <c r="H68" s="29">
        <v>45110.420915999995</v>
      </c>
      <c r="I68" s="12"/>
      <c r="J68" s="12">
        <f t="shared" si="13"/>
        <v>0</v>
      </c>
      <c r="K68" s="12"/>
      <c r="L68" s="12"/>
      <c r="M68" s="30">
        <v>40927.837420000003</v>
      </c>
      <c r="N68" s="12"/>
      <c r="O68" s="12">
        <f t="shared" si="14"/>
        <v>0</v>
      </c>
      <c r="P68" s="12"/>
      <c r="Q68" s="12"/>
      <c r="R68" s="31">
        <v>37592.01743</v>
      </c>
      <c r="S68" s="14"/>
      <c r="T68" s="12">
        <f t="shared" si="15"/>
        <v>0</v>
      </c>
      <c r="U68" s="16">
        <f t="shared" si="18"/>
        <v>4.3569799263023956E-2</v>
      </c>
      <c r="V68" s="12">
        <f t="shared" si="19"/>
        <v>1569.4941099999996</v>
      </c>
    </row>
    <row r="69" spans="2:22" x14ac:dyDescent="0.35">
      <c r="B69" s="9">
        <v>10</v>
      </c>
      <c r="C69" s="28">
        <v>51048.397164000002</v>
      </c>
      <c r="D69" s="14"/>
      <c r="E69" s="12">
        <f t="shared" si="12"/>
        <v>0</v>
      </c>
      <c r="F69" s="16">
        <f t="shared" si="16"/>
        <v>4.1867707302095214E-2</v>
      </c>
      <c r="G69" s="12">
        <f t="shared" si="17"/>
        <v>2051.3922600000005</v>
      </c>
      <c r="H69" s="29">
        <v>46877.413847999997</v>
      </c>
      <c r="I69" s="12"/>
      <c r="J69" s="12">
        <f t="shared" si="13"/>
        <v>0</v>
      </c>
      <c r="K69" s="12"/>
      <c r="L69" s="12"/>
      <c r="M69" s="30">
        <v>42540.330970000003</v>
      </c>
      <c r="N69" s="12"/>
      <c r="O69" s="12">
        <f t="shared" si="14"/>
        <v>0</v>
      </c>
      <c r="P69" s="12"/>
      <c r="Q69" s="12"/>
      <c r="R69" s="31">
        <v>39064.51154</v>
      </c>
      <c r="S69" s="14"/>
      <c r="T69" s="12">
        <f t="shared" si="15"/>
        <v>0</v>
      </c>
      <c r="U69" s="16">
        <f t="shared" si="18"/>
        <v>4.1858737975788651E-2</v>
      </c>
      <c r="V69" s="12">
        <f t="shared" si="19"/>
        <v>1569.4941099999996</v>
      </c>
    </row>
    <row r="70" spans="2:22" x14ac:dyDescent="0.35">
      <c r="B70" s="9">
        <v>11</v>
      </c>
      <c r="C70" s="28">
        <v>52982.389428000002</v>
      </c>
      <c r="D70" s="14">
        <v>1</v>
      </c>
      <c r="E70" s="12">
        <f t="shared" si="12"/>
        <v>52982.389428000002</v>
      </c>
      <c r="F70" s="16">
        <f t="shared" si="16"/>
        <v>4.0257448719275279E-2</v>
      </c>
      <c r="G70" s="12">
        <f t="shared" si="17"/>
        <v>2050.3922640000019</v>
      </c>
      <c r="H70" s="29">
        <v>48643.406783999999</v>
      </c>
      <c r="I70" s="12"/>
      <c r="J70" s="12">
        <f t="shared" si="13"/>
        <v>0</v>
      </c>
      <c r="K70" s="12"/>
      <c r="L70" s="12"/>
      <c r="M70" s="30">
        <v>44151.991190000001</v>
      </c>
      <c r="N70" s="12"/>
      <c r="O70" s="12">
        <f t="shared" si="14"/>
        <v>0</v>
      </c>
      <c r="P70" s="12"/>
      <c r="Q70" s="12"/>
      <c r="R70" s="31">
        <v>40536.172319999998</v>
      </c>
      <c r="S70" s="14"/>
      <c r="T70" s="12">
        <f t="shared" si="15"/>
        <v>0</v>
      </c>
      <c r="U70" s="16">
        <f t="shared" si="18"/>
        <v>4.0255605708611197E-2</v>
      </c>
      <c r="V70" s="12">
        <f t="shared" si="19"/>
        <v>1568.6607799999983</v>
      </c>
    </row>
    <row r="71" spans="2:22" x14ac:dyDescent="0.35">
      <c r="B71" s="9">
        <v>12</v>
      </c>
      <c r="C71" s="28">
        <v>57060.777996000004</v>
      </c>
      <c r="D71" s="14">
        <v>5</v>
      </c>
      <c r="E71" s="12">
        <f t="shared" si="12"/>
        <v>285303.88998000004</v>
      </c>
      <c r="F71" s="16">
        <f t="shared" si="16"/>
        <v>7.9347584588632891E-2</v>
      </c>
      <c r="G71" s="12">
        <f t="shared" si="17"/>
        <v>4194.7885680000036</v>
      </c>
      <c r="H71" s="29">
        <v>52554</v>
      </c>
      <c r="I71" s="12"/>
      <c r="J71" s="12">
        <f t="shared" si="13"/>
        <v>0</v>
      </c>
      <c r="K71" s="12"/>
      <c r="L71" s="12"/>
      <c r="M71" s="30">
        <v>47550.648330000004</v>
      </c>
      <c r="N71" s="12"/>
      <c r="O71" s="12">
        <f t="shared" si="14"/>
        <v>0</v>
      </c>
      <c r="P71" s="12"/>
      <c r="Q71" s="12"/>
      <c r="R71" s="31">
        <v>43795</v>
      </c>
      <c r="S71" s="14">
        <v>1</v>
      </c>
      <c r="T71" s="12">
        <f t="shared" si="15"/>
        <v>43795</v>
      </c>
      <c r="U71" s="16">
        <f t="shared" si="18"/>
        <v>8.2984578750646465E-2</v>
      </c>
      <c r="V71" s="12">
        <f t="shared" si="19"/>
        <v>3355.8276800000021</v>
      </c>
    </row>
    <row r="72" spans="2:22" x14ac:dyDescent="0.35">
      <c r="B72" s="9"/>
      <c r="C72" s="12"/>
      <c r="D72" s="14"/>
      <c r="E72" s="12"/>
      <c r="F72" s="16">
        <f>SUM(C71/C43)-1</f>
        <v>1.2779376245942498E-2</v>
      </c>
      <c r="G72" s="12">
        <f>SUM(C71-C43)</f>
        <v>720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4"/>
      <c r="T72" s="12"/>
      <c r="U72" s="16">
        <f>SUM(R71/R43)-1</f>
        <v>1.3890496585252876E-2</v>
      </c>
      <c r="V72" s="12">
        <f>SUM(R71-R43)</f>
        <v>600</v>
      </c>
    </row>
    <row r="73" spans="2:22" x14ac:dyDescent="0.35">
      <c r="D73" s="15">
        <f>SUM(D60:D71)</f>
        <v>8</v>
      </c>
      <c r="E73" s="20">
        <f>SUM(E60:E71)</f>
        <v>426841.12790399999</v>
      </c>
      <c r="I73" s="15">
        <f>SUM(I60:I71)</f>
        <v>0</v>
      </c>
      <c r="J73" s="20">
        <f>SUM(J60:J71)</f>
        <v>0</v>
      </c>
      <c r="N73" s="15">
        <f>SUM(N60:N71)</f>
        <v>0</v>
      </c>
      <c r="O73" s="20">
        <f>SUM(O60:O71)</f>
        <v>0</v>
      </c>
      <c r="S73" s="15">
        <f>SUM(S61:S72)</f>
        <v>6</v>
      </c>
      <c r="T73" s="20">
        <f>SUM(T60:T71)</f>
        <v>197896.24275</v>
      </c>
    </row>
    <row r="75" spans="2:22" x14ac:dyDescent="0.35">
      <c r="B75" t="s">
        <v>15</v>
      </c>
      <c r="C75" s="15">
        <f>SUM(D73+I73+N73+S73)</f>
        <v>14</v>
      </c>
    </row>
    <row r="76" spans="2:22" x14ac:dyDescent="0.35">
      <c r="B76" t="s">
        <v>14</v>
      </c>
      <c r="C76" s="20">
        <f>SUM(E73+J73+O73+T73)</f>
        <v>624737.37065399997</v>
      </c>
    </row>
    <row r="77" spans="2:22" x14ac:dyDescent="0.35">
      <c r="B77" t="s">
        <v>20</v>
      </c>
      <c r="C77" s="18">
        <f>SUM(C76/C48)-1</f>
        <v>3.0002439921806401E-2</v>
      </c>
    </row>
    <row r="78" spans="2:22" x14ac:dyDescent="0.35">
      <c r="B78" t="s">
        <v>21</v>
      </c>
      <c r="C78" s="20">
        <f>SUM(C76-C48)</f>
        <v>18197.670901999925</v>
      </c>
    </row>
    <row r="82" spans="2:22" x14ac:dyDescent="0.35">
      <c r="B82" s="32" t="s">
        <v>24</v>
      </c>
    </row>
    <row r="83" spans="2:22" x14ac:dyDescent="0.35">
      <c r="B83" s="35" t="s">
        <v>25</v>
      </c>
    </row>
    <row r="84" spans="2:22" x14ac:dyDescent="0.35">
      <c r="B84" s="34" t="s">
        <v>2</v>
      </c>
    </row>
    <row r="85" spans="2:22" x14ac:dyDescent="0.35">
      <c r="B85" s="33" t="s">
        <v>34</v>
      </c>
    </row>
    <row r="86" spans="2:22" x14ac:dyDescent="0.35">
      <c r="B86" s="34" t="s">
        <v>2</v>
      </c>
    </row>
    <row r="87" spans="2:22" x14ac:dyDescent="0.35">
      <c r="B87" s="9" t="s">
        <v>3</v>
      </c>
      <c r="C87" s="9" t="s">
        <v>30</v>
      </c>
      <c r="D87" s="9" t="s">
        <v>16</v>
      </c>
      <c r="E87" s="9" t="s">
        <v>17</v>
      </c>
      <c r="F87" s="9" t="s">
        <v>18</v>
      </c>
      <c r="G87" s="9" t="s">
        <v>19</v>
      </c>
      <c r="H87" s="9" t="s">
        <v>31</v>
      </c>
      <c r="I87" s="9" t="s">
        <v>16</v>
      </c>
      <c r="J87" s="9" t="s">
        <v>17</v>
      </c>
      <c r="K87" s="9" t="s">
        <v>18</v>
      </c>
      <c r="L87" s="9" t="s">
        <v>19</v>
      </c>
      <c r="M87" s="9" t="s">
        <v>32</v>
      </c>
      <c r="N87" s="9" t="s">
        <v>16</v>
      </c>
      <c r="O87" s="9" t="s">
        <v>17</v>
      </c>
      <c r="P87" s="9" t="s">
        <v>18</v>
      </c>
      <c r="Q87" s="9" t="s">
        <v>19</v>
      </c>
      <c r="R87" s="9" t="s">
        <v>33</v>
      </c>
      <c r="S87" s="9" t="s">
        <v>16</v>
      </c>
      <c r="T87" s="9" t="s">
        <v>17</v>
      </c>
      <c r="U87" s="9" t="s">
        <v>18</v>
      </c>
      <c r="V87" s="9" t="s">
        <v>19</v>
      </c>
    </row>
    <row r="88" spans="2:22" x14ac:dyDescent="0.35"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2:22" x14ac:dyDescent="0.35">
      <c r="B89" s="9">
        <v>1</v>
      </c>
      <c r="C89" s="36">
        <v>37641.443591999996</v>
      </c>
      <c r="E89" s="12">
        <f>SUM(C89*D89)</f>
        <v>0</v>
      </c>
      <c r="F89" s="12"/>
      <c r="G89" s="12"/>
      <c r="H89" s="37">
        <v>34476.456251999996</v>
      </c>
      <c r="I89" s="12"/>
      <c r="J89" s="12">
        <f>SUM(H89*I89)</f>
        <v>0</v>
      </c>
      <c r="K89" s="12"/>
      <c r="L89" s="12"/>
      <c r="M89" s="38">
        <v>31367.869659999997</v>
      </c>
      <c r="N89" s="12"/>
      <c r="O89" s="12">
        <f>SUM(M89*N89)</f>
        <v>0</v>
      </c>
      <c r="P89" s="12"/>
      <c r="Q89" s="12"/>
      <c r="R89" s="39">
        <v>28730.380209999999</v>
      </c>
      <c r="T89" s="12">
        <f>SUM(R89*S89)</f>
        <v>0</v>
      </c>
      <c r="U89" s="12"/>
      <c r="V89" s="12"/>
    </row>
    <row r="90" spans="2:22" x14ac:dyDescent="0.35">
      <c r="B90" s="9">
        <v>2</v>
      </c>
      <c r="C90" s="36">
        <v>38241.443591999996</v>
      </c>
      <c r="D90" s="14"/>
      <c r="E90" s="12">
        <f t="shared" ref="E90:E100" si="20">SUM(C90*D90)</f>
        <v>0</v>
      </c>
      <c r="F90" s="16">
        <f>SUM(C90/C60)-1</f>
        <v>5.3267089626544806E-2</v>
      </c>
      <c r="G90" s="12">
        <f>SUM(C90-C60)</f>
        <v>1933.9922639999932</v>
      </c>
      <c r="H90" s="37">
        <v>35076.456251999996</v>
      </c>
      <c r="I90" s="12"/>
      <c r="J90" s="12">
        <f t="shared" ref="J90:J100" si="21">SUM(H90*I90)</f>
        <v>0</v>
      </c>
      <c r="K90" s="12"/>
      <c r="L90" s="12"/>
      <c r="M90" s="38">
        <v>31867.869659999997</v>
      </c>
      <c r="N90" s="12"/>
      <c r="O90" s="12">
        <f t="shared" ref="O90:O100" si="22">SUM(M90*N90)</f>
        <v>0</v>
      </c>
      <c r="P90" s="12"/>
      <c r="Q90" s="12"/>
      <c r="R90" s="39">
        <v>29230.380209999999</v>
      </c>
      <c r="T90" s="12">
        <f t="shared" ref="T90:T100" si="23">SUM(R90*S90)</f>
        <v>0</v>
      </c>
      <c r="U90" s="16">
        <f>SUM(R90/R60)-1</f>
        <v>5.2967586815561907E-2</v>
      </c>
      <c r="V90" s="12">
        <f>SUM(R90-R60)</f>
        <v>1470.3802099999994</v>
      </c>
    </row>
    <row r="91" spans="2:22" x14ac:dyDescent="0.35">
      <c r="B91" s="9">
        <v>3</v>
      </c>
      <c r="C91" s="36">
        <v>38841.443591999996</v>
      </c>
      <c r="D91" s="14"/>
      <c r="E91" s="12">
        <f t="shared" si="20"/>
        <v>0</v>
      </c>
      <c r="F91" s="16">
        <f t="shared" ref="F91:F100" si="24">SUM(C91/C61)-1</f>
        <v>5.2401132953137974E-2</v>
      </c>
      <c r="G91" s="12">
        <f t="shared" ref="G91:G100" si="25">SUM(C91-C61)</f>
        <v>1933.9922639999932</v>
      </c>
      <c r="H91" s="37">
        <v>35676.456251999996</v>
      </c>
      <c r="I91" s="12"/>
      <c r="J91" s="12">
        <f t="shared" si="21"/>
        <v>0</v>
      </c>
      <c r="K91" s="12"/>
      <c r="L91" s="12"/>
      <c r="M91" s="38">
        <v>32367.869659999997</v>
      </c>
      <c r="N91" s="12"/>
      <c r="O91" s="12">
        <f t="shared" si="22"/>
        <v>0</v>
      </c>
      <c r="P91" s="12"/>
      <c r="Q91" s="12"/>
      <c r="R91" s="39">
        <v>29730.380209999999</v>
      </c>
      <c r="S91" s="14"/>
      <c r="T91" s="12">
        <f t="shared" si="23"/>
        <v>0</v>
      </c>
      <c r="U91" s="16">
        <f t="shared" ref="U91:U100" si="26">SUM(R91/R61)-1</f>
        <v>5.2030439136588891E-2</v>
      </c>
      <c r="V91" s="12">
        <f t="shared" ref="V91:V100" si="27">SUM(R91-R61)</f>
        <v>1470.3802099999994</v>
      </c>
    </row>
    <row r="92" spans="2:22" x14ac:dyDescent="0.35">
      <c r="B92" s="9">
        <v>4</v>
      </c>
      <c r="C92" s="36">
        <v>39441.443591999996</v>
      </c>
      <c r="D92" s="14"/>
      <c r="E92" s="12">
        <f t="shared" si="20"/>
        <v>0</v>
      </c>
      <c r="F92" s="16">
        <f t="shared" si="24"/>
        <v>5.1562881388217185E-2</v>
      </c>
      <c r="G92" s="12">
        <f t="shared" si="25"/>
        <v>1933.9922639999932</v>
      </c>
      <c r="H92" s="37">
        <v>36276.456251999996</v>
      </c>
      <c r="I92" s="12"/>
      <c r="J92" s="12">
        <f t="shared" si="21"/>
        <v>0</v>
      </c>
      <c r="K92" s="12"/>
      <c r="L92" s="12"/>
      <c r="M92" s="38">
        <v>32867.869659999997</v>
      </c>
      <c r="N92" s="12"/>
      <c r="O92" s="12">
        <f t="shared" si="22"/>
        <v>0</v>
      </c>
      <c r="P92" s="12"/>
      <c r="Q92" s="12"/>
      <c r="R92" s="39">
        <v>30230.380209999999</v>
      </c>
      <c r="S92" s="14">
        <v>2</v>
      </c>
      <c r="T92" s="12">
        <f t="shared" si="23"/>
        <v>60460.760419999999</v>
      </c>
      <c r="U92" s="16">
        <f t="shared" si="26"/>
        <v>5.1125876564673156E-2</v>
      </c>
      <c r="V92" s="12">
        <f t="shared" si="27"/>
        <v>1470.3802099999994</v>
      </c>
    </row>
    <row r="93" spans="2:22" x14ac:dyDescent="0.35">
      <c r="B93" s="9">
        <v>5</v>
      </c>
      <c r="C93" s="36">
        <v>41376.435852000002</v>
      </c>
      <c r="D93" s="14">
        <v>1</v>
      </c>
      <c r="E93" s="12">
        <f t="shared" si="20"/>
        <v>41376.435852000002</v>
      </c>
      <c r="F93" s="16">
        <f t="shared" si="24"/>
        <v>4.905987417743729E-2</v>
      </c>
      <c r="G93" s="12">
        <f t="shared" si="25"/>
        <v>1934.9922600000064</v>
      </c>
      <c r="H93" s="37">
        <v>38043.599999999999</v>
      </c>
      <c r="I93" s="12"/>
      <c r="J93" s="12">
        <f t="shared" si="21"/>
        <v>0</v>
      </c>
      <c r="K93" s="12"/>
      <c r="L93" s="12"/>
      <c r="M93" s="38">
        <v>34480.363210000003</v>
      </c>
      <c r="N93" s="12"/>
      <c r="O93" s="12">
        <f t="shared" si="22"/>
        <v>0</v>
      </c>
      <c r="P93" s="12"/>
      <c r="Q93" s="12"/>
      <c r="R93" s="39">
        <v>31703</v>
      </c>
      <c r="S93" s="14">
        <v>1</v>
      </c>
      <c r="T93" s="12">
        <f t="shared" si="23"/>
        <v>31703</v>
      </c>
      <c r="U93" s="16">
        <f t="shared" si="26"/>
        <v>4.8713240778654354E-2</v>
      </c>
      <c r="V93" s="12">
        <f t="shared" si="27"/>
        <v>1472.6197900000006</v>
      </c>
    </row>
    <row r="94" spans="2:22" x14ac:dyDescent="0.35">
      <c r="B94" s="9">
        <v>6</v>
      </c>
      <c r="C94" s="36">
        <v>43310.428116000003</v>
      </c>
      <c r="D94" s="14"/>
      <c r="E94" s="12">
        <f t="shared" si="20"/>
        <v>0</v>
      </c>
      <c r="F94" s="16">
        <f t="shared" si="24"/>
        <v>4.6741393360165917E-2</v>
      </c>
      <c r="G94" s="12">
        <f t="shared" si="25"/>
        <v>1933.9922640000004</v>
      </c>
      <c r="H94" s="37">
        <v>39810.442115999998</v>
      </c>
      <c r="I94" s="12"/>
      <c r="J94" s="12">
        <f t="shared" si="21"/>
        <v>0</v>
      </c>
      <c r="K94" s="12"/>
      <c r="L94" s="12"/>
      <c r="M94" s="38">
        <v>36092.023430000001</v>
      </c>
      <c r="N94" s="12"/>
      <c r="O94" s="12">
        <f t="shared" si="22"/>
        <v>0</v>
      </c>
      <c r="P94" s="12"/>
      <c r="Q94" s="12"/>
      <c r="R94" s="39">
        <v>33175.368430000002</v>
      </c>
      <c r="S94" s="14">
        <v>1</v>
      </c>
      <c r="T94" s="12">
        <f t="shared" si="23"/>
        <v>33175.368430000002</v>
      </c>
      <c r="U94" s="16">
        <f t="shared" si="26"/>
        <v>4.6442558432955972E-2</v>
      </c>
      <c r="V94" s="12">
        <f t="shared" si="27"/>
        <v>1472.3684300000023</v>
      </c>
    </row>
    <row r="95" spans="2:22" x14ac:dyDescent="0.35">
      <c r="B95" s="9">
        <v>7</v>
      </c>
      <c r="C95" s="36">
        <v>45244.420379999996</v>
      </c>
      <c r="D95" s="14"/>
      <c r="E95" s="12">
        <f t="shared" si="20"/>
        <v>0</v>
      </c>
      <c r="F95" s="16">
        <f t="shared" si="24"/>
        <v>4.4654194108174394E-2</v>
      </c>
      <c r="G95" s="12">
        <f t="shared" si="25"/>
        <v>1933.9922639999932</v>
      </c>
      <c r="H95" s="37">
        <v>41577.435047999999</v>
      </c>
      <c r="I95" s="12"/>
      <c r="J95" s="12">
        <f t="shared" si="21"/>
        <v>0</v>
      </c>
      <c r="K95" s="12"/>
      <c r="L95" s="12"/>
      <c r="M95" s="38">
        <v>37703.683649999999</v>
      </c>
      <c r="N95" s="12"/>
      <c r="O95" s="12">
        <f t="shared" si="22"/>
        <v>0</v>
      </c>
      <c r="P95" s="12"/>
      <c r="Q95" s="12"/>
      <c r="R95" s="39">
        <v>34647.862540000002</v>
      </c>
      <c r="S95" s="14"/>
      <c r="T95" s="12">
        <f t="shared" si="23"/>
        <v>0</v>
      </c>
      <c r="U95" s="16">
        <f t="shared" si="26"/>
        <v>4.4385162235860642E-2</v>
      </c>
      <c r="V95" s="12">
        <f t="shared" si="27"/>
        <v>1472.4941099999996</v>
      </c>
    </row>
    <row r="96" spans="2:22" x14ac:dyDescent="0.35">
      <c r="B96" s="9">
        <v>8</v>
      </c>
      <c r="C96" s="36">
        <v>47179.412639999995</v>
      </c>
      <c r="D96" s="14"/>
      <c r="E96" s="12">
        <f t="shared" si="20"/>
        <v>0</v>
      </c>
      <c r="F96" s="16">
        <f t="shared" si="24"/>
        <v>4.2767533405187574E-2</v>
      </c>
      <c r="G96" s="12">
        <f t="shared" si="25"/>
        <v>1934.9922599999991</v>
      </c>
      <c r="H96" s="37">
        <v>43343.427984000002</v>
      </c>
      <c r="I96" s="12"/>
      <c r="J96" s="12">
        <f t="shared" si="21"/>
        <v>0</v>
      </c>
      <c r="K96" s="12"/>
      <c r="L96" s="12"/>
      <c r="M96" s="38">
        <v>39316.177199999998</v>
      </c>
      <c r="N96" s="12"/>
      <c r="O96" s="12">
        <f t="shared" si="22"/>
        <v>0</v>
      </c>
      <c r="P96" s="12"/>
      <c r="Q96" s="12"/>
      <c r="R96" s="39">
        <v>36119.52332</v>
      </c>
      <c r="S96" s="14">
        <v>1</v>
      </c>
      <c r="T96" s="12">
        <f t="shared" si="23"/>
        <v>36119.52332</v>
      </c>
      <c r="U96" s="16">
        <f t="shared" si="26"/>
        <v>4.2474792732192457E-2</v>
      </c>
      <c r="V96" s="12">
        <f t="shared" si="27"/>
        <v>1471.6607799999983</v>
      </c>
    </row>
    <row r="97" spans="2:22" x14ac:dyDescent="0.35">
      <c r="B97" s="9">
        <v>9</v>
      </c>
      <c r="C97" s="36">
        <v>49113.404904000003</v>
      </c>
      <c r="D97" s="14"/>
      <c r="E97" s="12">
        <f t="shared" si="20"/>
        <v>0</v>
      </c>
      <c r="F97" s="16">
        <f t="shared" si="24"/>
        <v>4.0992292099039762E-2</v>
      </c>
      <c r="G97" s="12">
        <f t="shared" si="25"/>
        <v>1933.9922640000077</v>
      </c>
      <c r="H97" s="37">
        <v>45110.420915999995</v>
      </c>
      <c r="I97" s="12"/>
      <c r="J97" s="12">
        <f t="shared" si="21"/>
        <v>0</v>
      </c>
      <c r="K97" s="12"/>
      <c r="L97" s="12"/>
      <c r="M97" s="38">
        <v>40927.837420000003</v>
      </c>
      <c r="N97" s="12"/>
      <c r="O97" s="12">
        <f t="shared" si="22"/>
        <v>0</v>
      </c>
      <c r="P97" s="12"/>
      <c r="Q97" s="12"/>
      <c r="R97" s="39">
        <v>37592.01743</v>
      </c>
      <c r="S97" s="14"/>
      <c r="T97" s="12">
        <f t="shared" si="23"/>
        <v>0</v>
      </c>
      <c r="U97" s="16">
        <f t="shared" si="26"/>
        <v>4.07672630935485E-2</v>
      </c>
      <c r="V97" s="12">
        <f t="shared" si="27"/>
        <v>1472.4941099999996</v>
      </c>
    </row>
    <row r="98" spans="2:22" x14ac:dyDescent="0.35">
      <c r="B98" s="9">
        <v>10</v>
      </c>
      <c r="C98" s="36">
        <v>51048.397164000002</v>
      </c>
      <c r="D98" s="14">
        <v>1</v>
      </c>
      <c r="E98" s="12">
        <f t="shared" si="20"/>
        <v>51048.397164000002</v>
      </c>
      <c r="F98" s="16">
        <f t="shared" si="24"/>
        <v>3.9398454735163568E-2</v>
      </c>
      <c r="G98" s="12">
        <f t="shared" si="25"/>
        <v>1934.9922599999991</v>
      </c>
      <c r="H98" s="37">
        <v>46877.413847999997</v>
      </c>
      <c r="I98" s="12"/>
      <c r="J98" s="12">
        <f t="shared" si="21"/>
        <v>0</v>
      </c>
      <c r="K98" s="12"/>
      <c r="L98" s="12"/>
      <c r="M98" s="38">
        <v>42540.330970000003</v>
      </c>
      <c r="N98" s="12"/>
      <c r="O98" s="12">
        <f t="shared" si="22"/>
        <v>0</v>
      </c>
      <c r="P98" s="12"/>
      <c r="Q98" s="12"/>
      <c r="R98" s="39">
        <v>39064.51154</v>
      </c>
      <c r="S98" s="14"/>
      <c r="T98" s="12">
        <f t="shared" si="23"/>
        <v>0</v>
      </c>
      <c r="U98" s="16">
        <f t="shared" si="26"/>
        <v>3.9170393361886768E-2</v>
      </c>
      <c r="V98" s="12">
        <f t="shared" si="27"/>
        <v>1472.4941099999996</v>
      </c>
    </row>
    <row r="99" spans="2:22" x14ac:dyDescent="0.35">
      <c r="B99" s="9">
        <v>11</v>
      </c>
      <c r="C99" s="36">
        <v>52982.389428000002</v>
      </c>
      <c r="D99" s="14"/>
      <c r="E99" s="12">
        <f t="shared" si="20"/>
        <v>0</v>
      </c>
      <c r="F99" s="16">
        <f t="shared" si="24"/>
        <v>3.7885464998769436E-2</v>
      </c>
      <c r="G99" s="12">
        <f t="shared" si="25"/>
        <v>1933.9922640000004</v>
      </c>
      <c r="H99" s="37">
        <v>48643.406783999999</v>
      </c>
      <c r="I99" s="12"/>
      <c r="J99" s="12">
        <f t="shared" si="21"/>
        <v>0</v>
      </c>
      <c r="K99" s="12"/>
      <c r="L99" s="12"/>
      <c r="M99" s="38">
        <v>44151.991190000001</v>
      </c>
      <c r="N99" s="12"/>
      <c r="O99" s="12">
        <f t="shared" si="22"/>
        <v>0</v>
      </c>
      <c r="P99" s="12"/>
      <c r="Q99" s="12"/>
      <c r="R99" s="39">
        <v>40536.172319999998</v>
      </c>
      <c r="S99" s="14"/>
      <c r="T99" s="12">
        <f t="shared" si="23"/>
        <v>0</v>
      </c>
      <c r="U99" s="16">
        <f t="shared" si="26"/>
        <v>3.7672576002725444E-2</v>
      </c>
      <c r="V99" s="12">
        <f t="shared" si="27"/>
        <v>1471.6607799999983</v>
      </c>
    </row>
    <row r="100" spans="2:22" x14ac:dyDescent="0.35">
      <c r="B100" s="9">
        <v>12</v>
      </c>
      <c r="C100" s="36">
        <v>57654.777996000004</v>
      </c>
      <c r="D100" s="14">
        <v>6</v>
      </c>
      <c r="E100" s="12">
        <f t="shared" si="20"/>
        <v>345928.667976</v>
      </c>
      <c r="F100" s="16">
        <f t="shared" si="24"/>
        <v>8.8187577390210103E-2</v>
      </c>
      <c r="G100" s="12">
        <f t="shared" si="25"/>
        <v>4672.3885680000021</v>
      </c>
      <c r="H100" s="37">
        <v>53148</v>
      </c>
      <c r="I100" s="12"/>
      <c r="J100" s="12">
        <f t="shared" si="21"/>
        <v>0</v>
      </c>
      <c r="K100" s="12"/>
      <c r="L100" s="12"/>
      <c r="M100" s="38">
        <v>48045.648330000004</v>
      </c>
      <c r="N100" s="12"/>
      <c r="O100" s="12">
        <f t="shared" si="22"/>
        <v>0</v>
      </c>
      <c r="P100" s="12"/>
      <c r="Q100" s="12"/>
      <c r="R100" s="39">
        <v>44290</v>
      </c>
      <c r="S100" s="14">
        <v>1</v>
      </c>
      <c r="T100" s="12">
        <f t="shared" si="23"/>
        <v>44290</v>
      </c>
      <c r="U100" s="16">
        <f t="shared" si="26"/>
        <v>9.2604394178281035E-2</v>
      </c>
      <c r="V100" s="12">
        <f t="shared" si="27"/>
        <v>3753.8276800000021</v>
      </c>
    </row>
    <row r="101" spans="2:22" x14ac:dyDescent="0.35">
      <c r="B101" s="9"/>
      <c r="C101" s="12"/>
      <c r="D101" s="14"/>
      <c r="E101" s="12"/>
      <c r="F101" s="16">
        <f>SUM(C100/C71)-1</f>
        <v>1.0409952700638492E-2</v>
      </c>
      <c r="G101" s="12">
        <f>SUM(C100-C71)</f>
        <v>594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4"/>
      <c r="T101" s="12"/>
      <c r="U101" s="16">
        <f>SUM(R100/R71)-1</f>
        <v>1.1302660121018437E-2</v>
      </c>
      <c r="V101" s="12">
        <f>SUM(R100-R71)</f>
        <v>495</v>
      </c>
    </row>
    <row r="102" spans="2:22" x14ac:dyDescent="0.35">
      <c r="D102" s="15">
        <f>SUM(D90:D101)</f>
        <v>8</v>
      </c>
      <c r="E102" s="20">
        <f>SUM(E89:E100)</f>
        <v>438353.50099199999</v>
      </c>
      <c r="I102" s="15">
        <f>SUM(I89:I100)</f>
        <v>0</v>
      </c>
      <c r="J102" s="20">
        <f>SUM(J89:J100)</f>
        <v>0</v>
      </c>
      <c r="N102" s="15">
        <f>SUM(N89:N100)</f>
        <v>0</v>
      </c>
      <c r="O102" s="20">
        <f>SUM(O89:O100)</f>
        <v>0</v>
      </c>
      <c r="S102" s="15">
        <f>SUM(S91:S101)</f>
        <v>6</v>
      </c>
      <c r="T102" s="20">
        <f>SUM(T89:T100)</f>
        <v>205748.65217000002</v>
      </c>
    </row>
    <row r="104" spans="2:22" x14ac:dyDescent="0.35">
      <c r="B104" t="s">
        <v>15</v>
      </c>
      <c r="C104" s="15">
        <f>SUM(D102+I102+N102+S102)</f>
        <v>14</v>
      </c>
    </row>
    <row r="105" spans="2:22" x14ac:dyDescent="0.35">
      <c r="B105" t="s">
        <v>14</v>
      </c>
      <c r="C105" s="20">
        <f>SUM(E102+J102+O102+T102)</f>
        <v>644102.153162</v>
      </c>
    </row>
    <row r="106" spans="2:22" x14ac:dyDescent="0.35">
      <c r="B106" t="s">
        <v>20</v>
      </c>
      <c r="C106" s="18">
        <f>SUM(C105/C76)-1</f>
        <v>3.0996677032027353E-2</v>
      </c>
    </row>
    <row r="107" spans="2:22" x14ac:dyDescent="0.35">
      <c r="B107" t="s">
        <v>21</v>
      </c>
      <c r="C107" s="20">
        <f>SUM(C105-C76)</f>
        <v>19364.782508000033</v>
      </c>
    </row>
    <row r="111" spans="2:22" x14ac:dyDescent="0.35">
      <c r="B111" s="40" t="s">
        <v>26</v>
      </c>
    </row>
    <row r="112" spans="2:22" x14ac:dyDescent="0.35">
      <c r="B112" s="43" t="s">
        <v>27</v>
      </c>
    </row>
    <row r="113" spans="2:22" x14ac:dyDescent="0.35">
      <c r="B113" s="41" t="s">
        <v>34</v>
      </c>
    </row>
    <row r="114" spans="2:22" x14ac:dyDescent="0.35">
      <c r="B114" s="42" t="s">
        <v>2</v>
      </c>
    </row>
    <row r="115" spans="2:22" x14ac:dyDescent="0.35">
      <c r="B115" s="9" t="s">
        <v>3</v>
      </c>
      <c r="C115" s="9" t="s">
        <v>30</v>
      </c>
      <c r="D115" s="9" t="s">
        <v>16</v>
      </c>
      <c r="E115" s="9" t="s">
        <v>17</v>
      </c>
      <c r="F115" s="9" t="s">
        <v>18</v>
      </c>
      <c r="G115" s="9" t="s">
        <v>19</v>
      </c>
      <c r="H115" s="9" t="s">
        <v>31</v>
      </c>
      <c r="I115" s="9" t="s">
        <v>16</v>
      </c>
      <c r="J115" s="9" t="s">
        <v>17</v>
      </c>
      <c r="K115" s="9" t="s">
        <v>18</v>
      </c>
      <c r="L115" s="9" t="s">
        <v>19</v>
      </c>
      <c r="M115" s="9" t="s">
        <v>32</v>
      </c>
      <c r="N115" s="9" t="s">
        <v>16</v>
      </c>
      <c r="O115" s="9" t="s">
        <v>17</v>
      </c>
      <c r="P115" s="9" t="s">
        <v>18</v>
      </c>
      <c r="Q115" s="9" t="s">
        <v>19</v>
      </c>
      <c r="R115" s="9" t="s">
        <v>33</v>
      </c>
      <c r="S115" s="9" t="s">
        <v>16</v>
      </c>
      <c r="T115" s="9" t="s">
        <v>17</v>
      </c>
      <c r="U115" s="9" t="s">
        <v>18</v>
      </c>
      <c r="V115" s="9" t="s">
        <v>19</v>
      </c>
    </row>
    <row r="116" spans="2:22" x14ac:dyDescent="0.35"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2:22" x14ac:dyDescent="0.35">
      <c r="B117" s="9">
        <v>1</v>
      </c>
      <c r="C117" s="44">
        <v>39222.435852000002</v>
      </c>
      <c r="E117" s="12">
        <f>SUM(C117*D117)</f>
        <v>0</v>
      </c>
      <c r="F117" s="12"/>
      <c r="G117" s="12"/>
      <c r="H117" s="45">
        <v>35889.599999999999</v>
      </c>
      <c r="I117" s="12"/>
      <c r="J117" s="12">
        <f>SUM(H117*I117)</f>
        <v>0</v>
      </c>
      <c r="K117" s="12"/>
      <c r="L117" s="12"/>
      <c r="M117" s="46">
        <v>32685.363210000003</v>
      </c>
      <c r="N117" s="12"/>
      <c r="O117" s="12">
        <f>SUM(M117*N117)</f>
        <v>0</v>
      </c>
      <c r="P117" s="12"/>
      <c r="Q117" s="12"/>
      <c r="R117" s="47">
        <v>29908</v>
      </c>
      <c r="T117" s="12">
        <f>SUM(R117*S117)</f>
        <v>0</v>
      </c>
      <c r="U117" s="12"/>
      <c r="V117" s="12"/>
    </row>
    <row r="118" spans="2:22" x14ac:dyDescent="0.35">
      <c r="B118" s="9">
        <v>2</v>
      </c>
      <c r="C118" s="44">
        <v>39822.435852000002</v>
      </c>
      <c r="E118" s="12">
        <f t="shared" ref="E118:E128" si="28">SUM(C118*D118)</f>
        <v>0</v>
      </c>
      <c r="F118" s="16">
        <f>SUM(C118/C89)-1</f>
        <v>5.7941249109360271E-2</v>
      </c>
      <c r="G118" s="12">
        <f>SUM(C118-C89)</f>
        <v>2180.9922600000064</v>
      </c>
      <c r="H118" s="45">
        <v>36489.599999999999</v>
      </c>
      <c r="I118" s="12"/>
      <c r="J118" s="12">
        <f t="shared" ref="J118:J128" si="29">SUM(H118*I118)</f>
        <v>0</v>
      </c>
      <c r="K118" s="12"/>
      <c r="L118" s="12"/>
      <c r="M118" s="46">
        <v>33185.363210000003</v>
      </c>
      <c r="N118" s="12"/>
      <c r="O118" s="12">
        <f t="shared" ref="O118:O128" si="30">SUM(M118*N118)</f>
        <v>0</v>
      </c>
      <c r="P118" s="12"/>
      <c r="Q118" s="12"/>
      <c r="R118" s="47">
        <v>30408</v>
      </c>
      <c r="T118" s="12">
        <f t="shared" ref="T118:T128" si="31">SUM(R118*S118)</f>
        <v>0</v>
      </c>
      <c r="U118" s="16">
        <f>SUM(R118/R89)-1</f>
        <v>5.8391840892383362E-2</v>
      </c>
      <c r="V118" s="12">
        <f>SUM(R118-R89)</f>
        <v>1677.6197900000006</v>
      </c>
    </row>
    <row r="119" spans="2:22" x14ac:dyDescent="0.35">
      <c r="B119" s="9">
        <v>3</v>
      </c>
      <c r="C119" s="44">
        <v>40422.435852000002</v>
      </c>
      <c r="D119" s="14"/>
      <c r="E119" s="12">
        <f t="shared" si="28"/>
        <v>0</v>
      </c>
      <c r="F119" s="16">
        <f t="shared" ref="F119:F128" si="32">SUM(C119/C90)-1</f>
        <v>5.7032163410699832E-2</v>
      </c>
      <c r="G119" s="12">
        <f t="shared" ref="G119:G128" si="33">SUM(C119-C90)</f>
        <v>2180.9922600000064</v>
      </c>
      <c r="H119" s="45">
        <v>37089.599999999999</v>
      </c>
      <c r="I119" s="12"/>
      <c r="J119" s="12">
        <f t="shared" si="29"/>
        <v>0</v>
      </c>
      <c r="K119" s="12"/>
      <c r="L119" s="12"/>
      <c r="M119" s="46">
        <v>33685.363210000003</v>
      </c>
      <c r="N119" s="12"/>
      <c r="O119" s="12">
        <f t="shared" si="30"/>
        <v>0</v>
      </c>
      <c r="P119" s="12"/>
      <c r="Q119" s="12"/>
      <c r="R119" s="47">
        <v>30908</v>
      </c>
      <c r="T119" s="12">
        <f t="shared" si="31"/>
        <v>0</v>
      </c>
      <c r="U119" s="16">
        <f t="shared" ref="U119:U128" si="34">SUM(R119/R90)-1</f>
        <v>5.7393019794729438E-2</v>
      </c>
      <c r="V119" s="12">
        <f t="shared" ref="V119:V128" si="35">SUM(R119-R90)</f>
        <v>1677.6197900000006</v>
      </c>
    </row>
    <row r="120" spans="2:22" x14ac:dyDescent="0.35">
      <c r="B120" s="9">
        <v>4</v>
      </c>
      <c r="C120" s="44">
        <v>41022.435852000002</v>
      </c>
      <c r="D120" s="14"/>
      <c r="E120" s="12">
        <f t="shared" si="28"/>
        <v>0</v>
      </c>
      <c r="F120" s="16">
        <f t="shared" si="32"/>
        <v>5.6151163764912582E-2</v>
      </c>
      <c r="G120" s="12">
        <f t="shared" si="33"/>
        <v>2180.9922600000064</v>
      </c>
      <c r="H120" s="45">
        <v>37689.599999999999</v>
      </c>
      <c r="I120" s="12"/>
      <c r="J120" s="12">
        <f t="shared" si="29"/>
        <v>0</v>
      </c>
      <c r="K120" s="12"/>
      <c r="L120" s="12"/>
      <c r="M120" s="46">
        <v>34185.363210000003</v>
      </c>
      <c r="N120" s="12"/>
      <c r="O120" s="12">
        <f t="shared" si="30"/>
        <v>0</v>
      </c>
      <c r="P120" s="12"/>
      <c r="Q120" s="12"/>
      <c r="R120" s="47">
        <v>31408</v>
      </c>
      <c r="S120" s="14"/>
      <c r="T120" s="12">
        <f t="shared" si="31"/>
        <v>0</v>
      </c>
      <c r="U120" s="16">
        <f t="shared" si="34"/>
        <v>5.6427794671651155E-2</v>
      </c>
      <c r="V120" s="12">
        <f t="shared" si="35"/>
        <v>1677.6197900000006</v>
      </c>
    </row>
    <row r="121" spans="2:22" x14ac:dyDescent="0.35">
      <c r="B121" s="9">
        <v>5</v>
      </c>
      <c r="C121" s="44">
        <v>41922.435852000002</v>
      </c>
      <c r="D121" s="14"/>
      <c r="E121" s="12">
        <f t="shared" si="28"/>
        <v>0</v>
      </c>
      <c r="F121" s="16">
        <f t="shared" si="32"/>
        <v>6.2903180868948416E-2</v>
      </c>
      <c r="G121" s="12">
        <f t="shared" si="33"/>
        <v>2480.9922600000064</v>
      </c>
      <c r="H121" s="45">
        <v>38589.599999999999</v>
      </c>
      <c r="I121" s="12"/>
      <c r="J121" s="12">
        <f t="shared" si="29"/>
        <v>0</v>
      </c>
      <c r="K121" s="12"/>
      <c r="L121" s="12"/>
      <c r="M121" s="46">
        <v>34935.363210000003</v>
      </c>
      <c r="N121" s="12"/>
      <c r="O121" s="12">
        <f t="shared" si="30"/>
        <v>0</v>
      </c>
      <c r="P121" s="12"/>
      <c r="Q121" s="12"/>
      <c r="R121" s="47">
        <v>32158</v>
      </c>
      <c r="S121" s="14">
        <v>2</v>
      </c>
      <c r="T121" s="12">
        <f t="shared" si="31"/>
        <v>64316</v>
      </c>
      <c r="U121" s="16">
        <f t="shared" si="34"/>
        <v>6.3764325046840042E-2</v>
      </c>
      <c r="V121" s="12">
        <f t="shared" si="35"/>
        <v>1927.6197900000006</v>
      </c>
    </row>
    <row r="122" spans="2:22" x14ac:dyDescent="0.35">
      <c r="B122" s="9">
        <v>6</v>
      </c>
      <c r="C122" s="44">
        <v>43856.428116000003</v>
      </c>
      <c r="D122" s="14">
        <v>1</v>
      </c>
      <c r="E122" s="12">
        <f t="shared" si="28"/>
        <v>43856.428116000003</v>
      </c>
      <c r="F122" s="16">
        <f t="shared" si="32"/>
        <v>5.9937310039722247E-2</v>
      </c>
      <c r="G122" s="12">
        <f t="shared" si="33"/>
        <v>2479.9922640000004</v>
      </c>
      <c r="H122" s="45">
        <v>40356.442115999998</v>
      </c>
      <c r="I122" s="12"/>
      <c r="J122" s="12">
        <f t="shared" si="29"/>
        <v>0</v>
      </c>
      <c r="K122" s="12"/>
      <c r="L122" s="12"/>
      <c r="M122" s="46">
        <v>36547.023430000001</v>
      </c>
      <c r="N122" s="12"/>
      <c r="O122" s="12">
        <f t="shared" si="30"/>
        <v>0</v>
      </c>
      <c r="P122" s="12"/>
      <c r="Q122" s="12"/>
      <c r="R122" s="47">
        <v>33630.368430000002</v>
      </c>
      <c r="S122" s="14">
        <v>1</v>
      </c>
      <c r="T122" s="12">
        <f t="shared" si="31"/>
        <v>33630.368430000002</v>
      </c>
      <c r="U122" s="16">
        <f t="shared" si="34"/>
        <v>6.0794512506702869E-2</v>
      </c>
      <c r="V122" s="12">
        <f t="shared" si="35"/>
        <v>1927.3684300000023</v>
      </c>
    </row>
    <row r="123" spans="2:22" x14ac:dyDescent="0.35">
      <c r="B123" s="9">
        <v>7</v>
      </c>
      <c r="C123" s="44">
        <v>45790.420379999996</v>
      </c>
      <c r="D123" s="14"/>
      <c r="E123" s="12">
        <f t="shared" si="28"/>
        <v>0</v>
      </c>
      <c r="F123" s="16">
        <f t="shared" si="32"/>
        <v>5.7260857762886364E-2</v>
      </c>
      <c r="G123" s="12">
        <f t="shared" si="33"/>
        <v>2479.9922639999932</v>
      </c>
      <c r="H123" s="45">
        <v>42123.435047999999</v>
      </c>
      <c r="I123" s="12"/>
      <c r="J123" s="12">
        <f t="shared" si="29"/>
        <v>0</v>
      </c>
      <c r="K123" s="12"/>
      <c r="L123" s="12"/>
      <c r="M123" s="46">
        <v>38158.683649999999</v>
      </c>
      <c r="N123" s="12"/>
      <c r="O123" s="12">
        <f t="shared" si="30"/>
        <v>0</v>
      </c>
      <c r="P123" s="12"/>
      <c r="Q123" s="12"/>
      <c r="R123" s="47">
        <v>35102.862540000002</v>
      </c>
      <c r="S123" s="14">
        <v>1</v>
      </c>
      <c r="T123" s="12">
        <f t="shared" si="31"/>
        <v>35102.862540000002</v>
      </c>
      <c r="U123" s="16">
        <f t="shared" si="34"/>
        <v>5.8100156869908215E-2</v>
      </c>
      <c r="V123" s="12">
        <f t="shared" si="35"/>
        <v>1927.4941099999996</v>
      </c>
    </row>
    <row r="124" spans="2:22" x14ac:dyDescent="0.35">
      <c r="B124" s="9">
        <v>8</v>
      </c>
      <c r="C124" s="44">
        <v>47725.412639999995</v>
      </c>
      <c r="D124" s="14"/>
      <c r="E124" s="12">
        <f t="shared" si="28"/>
        <v>0</v>
      </c>
      <c r="F124" s="16">
        <f t="shared" si="32"/>
        <v>5.4835319784463543E-2</v>
      </c>
      <c r="G124" s="12">
        <f t="shared" si="33"/>
        <v>2480.9922599999991</v>
      </c>
      <c r="H124" s="45">
        <v>43889.427984000002</v>
      </c>
      <c r="I124" s="12"/>
      <c r="J124" s="12">
        <f t="shared" si="29"/>
        <v>0</v>
      </c>
      <c r="K124" s="12"/>
      <c r="L124" s="12"/>
      <c r="M124" s="46">
        <v>39771.177199999998</v>
      </c>
      <c r="N124" s="12"/>
      <c r="O124" s="12">
        <f t="shared" si="30"/>
        <v>0</v>
      </c>
      <c r="P124" s="12"/>
      <c r="Q124" s="12"/>
      <c r="R124" s="47">
        <v>36574.52332</v>
      </c>
      <c r="S124" s="14"/>
      <c r="T124" s="12">
        <f t="shared" si="31"/>
        <v>0</v>
      </c>
      <c r="U124" s="16">
        <f t="shared" si="34"/>
        <v>5.5606915946855962E-2</v>
      </c>
      <c r="V124" s="12">
        <f t="shared" si="35"/>
        <v>1926.6607799999983</v>
      </c>
    </row>
    <row r="125" spans="2:22" x14ac:dyDescent="0.35">
      <c r="B125" s="9">
        <v>9</v>
      </c>
      <c r="C125" s="44">
        <v>49659.404904000003</v>
      </c>
      <c r="D125" s="14"/>
      <c r="E125" s="12">
        <f t="shared" si="28"/>
        <v>0</v>
      </c>
      <c r="F125" s="16">
        <f t="shared" si="32"/>
        <v>5.2565136470084095E-2</v>
      </c>
      <c r="G125" s="12">
        <f t="shared" si="33"/>
        <v>2479.9922640000077</v>
      </c>
      <c r="H125" s="45">
        <v>45656.420915999995</v>
      </c>
      <c r="I125" s="12"/>
      <c r="J125" s="12">
        <f t="shared" si="29"/>
        <v>0</v>
      </c>
      <c r="K125" s="12"/>
      <c r="L125" s="12"/>
      <c r="M125" s="46">
        <v>41382.837420000003</v>
      </c>
      <c r="N125" s="12"/>
      <c r="O125" s="12">
        <f t="shared" si="30"/>
        <v>0</v>
      </c>
      <c r="P125" s="12"/>
      <c r="Q125" s="12"/>
      <c r="R125" s="47">
        <v>38047.01743</v>
      </c>
      <c r="S125" s="14">
        <v>1</v>
      </c>
      <c r="T125" s="12">
        <f t="shared" si="31"/>
        <v>38047.01743</v>
      </c>
      <c r="U125" s="16">
        <f t="shared" si="34"/>
        <v>5.3364328563348273E-2</v>
      </c>
      <c r="V125" s="12">
        <f t="shared" si="35"/>
        <v>1927.4941099999996</v>
      </c>
    </row>
    <row r="126" spans="2:22" x14ac:dyDescent="0.35">
      <c r="B126" s="9">
        <v>10</v>
      </c>
      <c r="C126" s="44">
        <v>51594.397164000002</v>
      </c>
      <c r="D126" s="14"/>
      <c r="E126" s="12">
        <f t="shared" si="28"/>
        <v>0</v>
      </c>
      <c r="F126" s="16">
        <f t="shared" si="32"/>
        <v>5.0515582555302307E-2</v>
      </c>
      <c r="G126" s="12">
        <f t="shared" si="33"/>
        <v>2480.9922599999991</v>
      </c>
      <c r="H126" s="45">
        <v>47423.413847999997</v>
      </c>
      <c r="I126" s="12"/>
      <c r="J126" s="12">
        <f t="shared" si="29"/>
        <v>0</v>
      </c>
      <c r="K126" s="12"/>
      <c r="L126" s="12"/>
      <c r="M126" s="46">
        <v>42995.330970000003</v>
      </c>
      <c r="N126" s="12"/>
      <c r="O126" s="12">
        <f t="shared" si="30"/>
        <v>0</v>
      </c>
      <c r="P126" s="12"/>
      <c r="Q126" s="12"/>
      <c r="R126" s="47">
        <v>39519.51154</v>
      </c>
      <c r="S126" s="14"/>
      <c r="T126" s="12">
        <f t="shared" si="31"/>
        <v>0</v>
      </c>
      <c r="U126" s="16">
        <f t="shared" si="34"/>
        <v>5.1274026822028862E-2</v>
      </c>
      <c r="V126" s="12">
        <f t="shared" si="35"/>
        <v>1927.4941099999996</v>
      </c>
    </row>
    <row r="127" spans="2:22" x14ac:dyDescent="0.35">
      <c r="B127" s="9">
        <v>11</v>
      </c>
      <c r="C127" s="44">
        <v>53528.389428000002</v>
      </c>
      <c r="D127" s="14">
        <v>1</v>
      </c>
      <c r="E127" s="12">
        <f t="shared" si="28"/>
        <v>53528.389428000002</v>
      </c>
      <c r="F127" s="16">
        <f t="shared" si="32"/>
        <v>4.8581197486625927E-2</v>
      </c>
      <c r="G127" s="12">
        <f t="shared" si="33"/>
        <v>2479.9922640000004</v>
      </c>
      <c r="H127" s="45">
        <v>49189.406783999999</v>
      </c>
      <c r="I127" s="12"/>
      <c r="J127" s="12">
        <f t="shared" si="29"/>
        <v>0</v>
      </c>
      <c r="K127" s="12"/>
      <c r="L127" s="12"/>
      <c r="M127" s="46">
        <v>44606.991190000001</v>
      </c>
      <c r="N127" s="12"/>
      <c r="O127" s="12">
        <f t="shared" si="30"/>
        <v>0</v>
      </c>
      <c r="P127" s="12"/>
      <c r="Q127" s="12"/>
      <c r="R127" s="47">
        <v>40991.172319999998</v>
      </c>
      <c r="S127" s="14"/>
      <c r="T127" s="12">
        <f t="shared" si="31"/>
        <v>0</v>
      </c>
      <c r="U127" s="16">
        <f t="shared" si="34"/>
        <v>4.9319976214913019E-2</v>
      </c>
      <c r="V127" s="12">
        <f t="shared" si="35"/>
        <v>1926.6607799999983</v>
      </c>
    </row>
    <row r="128" spans="2:22" x14ac:dyDescent="0.35">
      <c r="B128" s="9">
        <v>12</v>
      </c>
      <c r="C128" s="44">
        <v>58440.777996000004</v>
      </c>
      <c r="D128" s="14">
        <v>6</v>
      </c>
      <c r="E128" s="12">
        <f t="shared" si="28"/>
        <v>350644.667976</v>
      </c>
      <c r="F128" s="16">
        <f t="shared" si="32"/>
        <v>0.1030226954074549</v>
      </c>
      <c r="G128" s="12">
        <f t="shared" si="33"/>
        <v>5458.3885680000021</v>
      </c>
      <c r="H128" s="45">
        <v>53934</v>
      </c>
      <c r="I128" s="12"/>
      <c r="J128" s="12">
        <f t="shared" si="29"/>
        <v>0</v>
      </c>
      <c r="K128" s="12"/>
      <c r="L128" s="12"/>
      <c r="M128" s="46">
        <v>48700.648330000004</v>
      </c>
      <c r="N128" s="12"/>
      <c r="O128" s="12">
        <f t="shared" si="30"/>
        <v>0</v>
      </c>
      <c r="P128" s="12"/>
      <c r="Q128" s="12"/>
      <c r="R128" s="47">
        <v>44945</v>
      </c>
      <c r="S128" s="14">
        <v>1</v>
      </c>
      <c r="T128" s="12">
        <f t="shared" si="31"/>
        <v>44945</v>
      </c>
      <c r="U128" s="16">
        <f t="shared" si="34"/>
        <v>0.10876280190433141</v>
      </c>
      <c r="V128" s="12">
        <f t="shared" si="35"/>
        <v>4408.8276800000021</v>
      </c>
    </row>
    <row r="129" spans="2:22" x14ac:dyDescent="0.35">
      <c r="B129" s="9"/>
      <c r="C129" s="12"/>
      <c r="D129" s="14"/>
      <c r="E129" s="12"/>
      <c r="F129" s="16">
        <f>SUM(C128/C100)-1</f>
        <v>1.3632868381776353E-2</v>
      </c>
      <c r="G129" s="12">
        <f>SUM(C128-C100)</f>
        <v>786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4"/>
      <c r="T129" s="12"/>
      <c r="U129" s="16">
        <f>SUM(R128/R100)-1</f>
        <v>1.4788891397606641E-2</v>
      </c>
      <c r="V129" s="12">
        <f>SUM(R128-R100)</f>
        <v>655</v>
      </c>
    </row>
    <row r="130" spans="2:22" x14ac:dyDescent="0.35">
      <c r="D130" s="15">
        <f>SUM(D118:D129)</f>
        <v>8</v>
      </c>
      <c r="E130" s="20">
        <f>SUM(E117:E128)</f>
        <v>448029.48551999999</v>
      </c>
      <c r="I130" s="15">
        <f>SUM(I117:I128)</f>
        <v>0</v>
      </c>
      <c r="J130" s="20">
        <f>SUM(J117:J128)</f>
        <v>0</v>
      </c>
      <c r="N130" s="15">
        <f>SUM(N117:N128)</f>
        <v>0</v>
      </c>
      <c r="O130" s="20">
        <f>SUM(O117:O128)</f>
        <v>0</v>
      </c>
      <c r="S130" s="15">
        <f>SUM(S120:S129)</f>
        <v>6</v>
      </c>
      <c r="T130" s="20">
        <f>SUM(T117:T128)</f>
        <v>216041.24840000001</v>
      </c>
    </row>
    <row r="132" spans="2:22" x14ac:dyDescent="0.35">
      <c r="B132" t="s">
        <v>15</v>
      </c>
      <c r="C132" s="15">
        <f>SUM(D130+I130+N130+S130)</f>
        <v>14</v>
      </c>
    </row>
    <row r="133" spans="2:22" x14ac:dyDescent="0.35">
      <c r="B133" t="s">
        <v>14</v>
      </c>
      <c r="C133" s="20">
        <f>SUM(E130+J130+O130+T130)</f>
        <v>664070.73392000003</v>
      </c>
    </row>
    <row r="134" spans="2:22" x14ac:dyDescent="0.35">
      <c r="B134" t="s">
        <v>20</v>
      </c>
      <c r="C134" s="18">
        <f>SUM(C133/C105)-1</f>
        <v>3.1002195319439707E-2</v>
      </c>
    </row>
    <row r="135" spans="2:22" x14ac:dyDescent="0.35">
      <c r="B135" t="s">
        <v>21</v>
      </c>
      <c r="C135" s="20">
        <f>SUM(C133-C105)</f>
        <v>19968.580758000026</v>
      </c>
    </row>
    <row r="139" spans="2:22" x14ac:dyDescent="0.35">
      <c r="B139" s="48" t="s">
        <v>28</v>
      </c>
    </row>
    <row r="140" spans="2:22" x14ac:dyDescent="0.35">
      <c r="B140" s="51" t="s">
        <v>29</v>
      </c>
    </row>
    <row r="141" spans="2:22" x14ac:dyDescent="0.35">
      <c r="B141" s="49" t="s">
        <v>34</v>
      </c>
    </row>
    <row r="142" spans="2:22" x14ac:dyDescent="0.35">
      <c r="B142" s="50" t="s">
        <v>2</v>
      </c>
    </row>
    <row r="143" spans="2:22" x14ac:dyDescent="0.35">
      <c r="B143" s="9" t="s">
        <v>3</v>
      </c>
      <c r="C143" s="9" t="s">
        <v>30</v>
      </c>
      <c r="D143" s="9" t="s">
        <v>16</v>
      </c>
      <c r="E143" s="9" t="s">
        <v>17</v>
      </c>
      <c r="F143" s="9" t="s">
        <v>18</v>
      </c>
      <c r="G143" s="9" t="s">
        <v>19</v>
      </c>
      <c r="H143" s="9" t="s">
        <v>31</v>
      </c>
      <c r="I143" s="9" t="s">
        <v>16</v>
      </c>
      <c r="J143" s="9" t="s">
        <v>17</v>
      </c>
      <c r="K143" s="9" t="s">
        <v>18</v>
      </c>
      <c r="L143" s="9" t="s">
        <v>19</v>
      </c>
      <c r="M143" s="9" t="s">
        <v>32</v>
      </c>
      <c r="N143" s="9" t="s">
        <v>16</v>
      </c>
      <c r="O143" s="9" t="s">
        <v>17</v>
      </c>
      <c r="P143" s="9" t="s">
        <v>18</v>
      </c>
      <c r="Q143" s="9" t="s">
        <v>19</v>
      </c>
      <c r="R143" s="9" t="s">
        <v>33</v>
      </c>
      <c r="S143" s="9" t="s">
        <v>16</v>
      </c>
      <c r="T143" s="9" t="s">
        <v>17</v>
      </c>
      <c r="U143" s="9" t="s">
        <v>18</v>
      </c>
      <c r="V143" s="9" t="s">
        <v>19</v>
      </c>
    </row>
    <row r="144" spans="2:22" x14ac:dyDescent="0.35"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2:22" x14ac:dyDescent="0.35">
      <c r="B145" s="9">
        <v>1</v>
      </c>
      <c r="C145" s="52">
        <v>40256.428116000003</v>
      </c>
      <c r="E145" s="12">
        <f>SUM(C145*D145)</f>
        <v>0</v>
      </c>
      <c r="F145" s="12"/>
      <c r="G145" s="12"/>
      <c r="H145" s="53">
        <v>36756.442115999998</v>
      </c>
      <c r="I145" s="12"/>
      <c r="J145" s="12">
        <f>SUM(H145*I145)</f>
        <v>0</v>
      </c>
      <c r="K145" s="12"/>
      <c r="L145" s="12"/>
      <c r="M145" s="54">
        <v>33547.023430000001</v>
      </c>
      <c r="N145" s="12"/>
      <c r="O145" s="12">
        <f>SUM(M145*N145)</f>
        <v>0</v>
      </c>
      <c r="P145" s="12"/>
      <c r="Q145" s="12"/>
      <c r="R145" s="55">
        <v>30630.368430000002</v>
      </c>
      <c r="T145" s="12">
        <f>SUM(R145*S145)</f>
        <v>0</v>
      </c>
      <c r="U145" s="12"/>
      <c r="V145" s="12"/>
    </row>
    <row r="146" spans="2:22" x14ac:dyDescent="0.35">
      <c r="B146" s="9">
        <v>2</v>
      </c>
      <c r="C146" s="52">
        <v>40856.428116000003</v>
      </c>
      <c r="E146" s="12">
        <f t="shared" ref="E146:E156" si="36">SUM(C146*D146)</f>
        <v>0</v>
      </c>
      <c r="F146" s="16">
        <f>SUM(C146/C117)-1</f>
        <v>4.1659632516593881E-2</v>
      </c>
      <c r="G146" s="12">
        <f>SUM(C146-C117)</f>
        <v>1633.9922640000004</v>
      </c>
      <c r="H146" s="53">
        <v>37356.442115999998</v>
      </c>
      <c r="I146" s="12"/>
      <c r="J146" s="12">
        <f t="shared" ref="J146:J156" si="37">SUM(H146*I146)</f>
        <v>0</v>
      </c>
      <c r="K146" s="12"/>
      <c r="L146" s="12"/>
      <c r="M146" s="54">
        <v>34047.023430000001</v>
      </c>
      <c r="N146" s="12"/>
      <c r="O146" s="12">
        <f t="shared" ref="O146:O156" si="38">SUM(M146*N146)</f>
        <v>0</v>
      </c>
      <c r="P146" s="12"/>
      <c r="Q146" s="12"/>
      <c r="R146" s="55">
        <v>31130.368430000002</v>
      </c>
      <c r="T146" s="12">
        <f t="shared" ref="T146:T156" si="39">SUM(R146*S146)</f>
        <v>0</v>
      </c>
      <c r="U146" s="16">
        <f>SUM(R146/R117)-1</f>
        <v>4.0870951919218967E-2</v>
      </c>
      <c r="V146" s="12">
        <f>SUM(R146-R117)</f>
        <v>1222.3684300000023</v>
      </c>
    </row>
    <row r="147" spans="2:22" x14ac:dyDescent="0.35">
      <c r="B147" s="9">
        <v>3</v>
      </c>
      <c r="C147" s="52">
        <v>41456.428116000003</v>
      </c>
      <c r="E147" s="12">
        <f t="shared" si="36"/>
        <v>0</v>
      </c>
      <c r="F147" s="16">
        <f t="shared" ref="F147:F156" si="40">SUM(C147/C118)-1</f>
        <v>4.1031951688558888E-2</v>
      </c>
      <c r="G147" s="12">
        <f t="shared" ref="G147:G156" si="41">SUM(C147-C118)</f>
        <v>1633.9922640000004</v>
      </c>
      <c r="H147" s="53">
        <v>37956.442115999998</v>
      </c>
      <c r="I147" s="12"/>
      <c r="J147" s="12">
        <f t="shared" si="37"/>
        <v>0</v>
      </c>
      <c r="K147" s="12"/>
      <c r="L147" s="12"/>
      <c r="M147" s="54">
        <v>34547.023430000001</v>
      </c>
      <c r="N147" s="12"/>
      <c r="O147" s="12">
        <f t="shared" si="38"/>
        <v>0</v>
      </c>
      <c r="P147" s="12"/>
      <c r="Q147" s="12"/>
      <c r="R147" s="55">
        <v>31630.368430000002</v>
      </c>
      <c r="T147" s="12">
        <f t="shared" si="39"/>
        <v>0</v>
      </c>
      <c r="U147" s="16">
        <f t="shared" ref="U147:U156" si="42">SUM(R147/R118)-1</f>
        <v>4.0198909168639885E-2</v>
      </c>
      <c r="V147" s="12">
        <f t="shared" ref="V147:V156" si="43">SUM(R147-R118)</f>
        <v>1222.3684300000023</v>
      </c>
    </row>
    <row r="148" spans="2:22" x14ac:dyDescent="0.35">
      <c r="B148" s="9">
        <v>4</v>
      </c>
      <c r="C148" s="52">
        <v>42056.428116000003</v>
      </c>
      <c r="D148" s="14"/>
      <c r="E148" s="12">
        <f t="shared" si="36"/>
        <v>0</v>
      </c>
      <c r="F148" s="16">
        <f t="shared" si="40"/>
        <v>4.0422904497457557E-2</v>
      </c>
      <c r="G148" s="12">
        <f t="shared" si="41"/>
        <v>1633.9922640000004</v>
      </c>
      <c r="H148" s="53">
        <v>38556.442115999998</v>
      </c>
      <c r="I148" s="12"/>
      <c r="J148" s="12">
        <f t="shared" si="37"/>
        <v>0</v>
      </c>
      <c r="K148" s="12"/>
      <c r="L148" s="12"/>
      <c r="M148" s="54">
        <v>35047.023430000001</v>
      </c>
      <c r="N148" s="12"/>
      <c r="O148" s="12">
        <f t="shared" si="38"/>
        <v>0</v>
      </c>
      <c r="P148" s="12"/>
      <c r="Q148" s="12"/>
      <c r="R148" s="55">
        <v>32130.368430000002</v>
      </c>
      <c r="T148" s="12">
        <f t="shared" si="39"/>
        <v>0</v>
      </c>
      <c r="U148" s="16">
        <f t="shared" si="42"/>
        <v>3.9548609745049923E-2</v>
      </c>
      <c r="V148" s="12">
        <f t="shared" si="43"/>
        <v>1222.3684300000023</v>
      </c>
    </row>
    <row r="149" spans="2:22" x14ac:dyDescent="0.35">
      <c r="B149" s="9">
        <v>5</v>
      </c>
      <c r="C149" s="52">
        <v>42956.428116000003</v>
      </c>
      <c r="D149" s="14"/>
      <c r="E149" s="12">
        <f t="shared" si="36"/>
        <v>0</v>
      </c>
      <c r="F149" s="16">
        <f t="shared" si="40"/>
        <v>4.7144744670390093E-2</v>
      </c>
      <c r="G149" s="12">
        <f t="shared" si="41"/>
        <v>1933.9922640000004</v>
      </c>
      <c r="H149" s="53">
        <v>39456.442115999998</v>
      </c>
      <c r="I149" s="12"/>
      <c r="J149" s="12">
        <f t="shared" si="37"/>
        <v>0</v>
      </c>
      <c r="K149" s="12"/>
      <c r="L149" s="12"/>
      <c r="M149" s="54">
        <v>35797.023430000001</v>
      </c>
      <c r="N149" s="12"/>
      <c r="O149" s="12">
        <f t="shared" si="38"/>
        <v>0</v>
      </c>
      <c r="P149" s="12"/>
      <c r="Q149" s="12"/>
      <c r="R149" s="55">
        <v>32880.368430000002</v>
      </c>
      <c r="S149" s="14"/>
      <c r="T149" s="12">
        <f t="shared" si="39"/>
        <v>0</v>
      </c>
      <c r="U149" s="16">
        <f t="shared" si="42"/>
        <v>4.6878770695364391E-2</v>
      </c>
      <c r="V149" s="12">
        <f t="shared" si="43"/>
        <v>1472.3684300000023</v>
      </c>
    </row>
    <row r="150" spans="2:22" x14ac:dyDescent="0.35">
      <c r="B150" s="9">
        <v>6</v>
      </c>
      <c r="C150" s="52">
        <v>43856.428116000003</v>
      </c>
      <c r="D150" s="14"/>
      <c r="E150" s="12">
        <f t="shared" si="36"/>
        <v>0</v>
      </c>
      <c r="F150" s="16">
        <f t="shared" si="40"/>
        <v>4.6132631005212366E-2</v>
      </c>
      <c r="G150" s="12">
        <f t="shared" si="41"/>
        <v>1933.9922640000004</v>
      </c>
      <c r="H150" s="53">
        <v>40356.442115999998</v>
      </c>
      <c r="I150" s="12"/>
      <c r="J150" s="12">
        <f t="shared" si="37"/>
        <v>0</v>
      </c>
      <c r="K150" s="12"/>
      <c r="L150" s="12"/>
      <c r="M150" s="54">
        <v>36547.023430000001</v>
      </c>
      <c r="N150" s="12"/>
      <c r="O150" s="12">
        <f t="shared" si="38"/>
        <v>0</v>
      </c>
      <c r="P150" s="12"/>
      <c r="Q150" s="12"/>
      <c r="R150" s="55">
        <v>33630.368430000002</v>
      </c>
      <c r="S150" s="14">
        <v>2</v>
      </c>
      <c r="T150" s="12">
        <f t="shared" si="39"/>
        <v>67260.736860000005</v>
      </c>
      <c r="U150" s="16">
        <f t="shared" si="42"/>
        <v>4.5785447789041589E-2</v>
      </c>
      <c r="V150" s="12">
        <f t="shared" si="43"/>
        <v>1472.3684300000023</v>
      </c>
    </row>
    <row r="151" spans="2:22" x14ac:dyDescent="0.35">
      <c r="B151" s="9">
        <v>7</v>
      </c>
      <c r="C151" s="52">
        <v>46056.820379999997</v>
      </c>
      <c r="D151" s="14">
        <v>1</v>
      </c>
      <c r="E151" s="12">
        <f t="shared" si="36"/>
        <v>46056.820379999997</v>
      </c>
      <c r="F151" s="16">
        <f t="shared" si="40"/>
        <v>5.0172628244597783E-2</v>
      </c>
      <c r="G151" s="12">
        <f t="shared" si="41"/>
        <v>2200.3922639999946</v>
      </c>
      <c r="H151" s="53">
        <v>42389.835048000001</v>
      </c>
      <c r="I151" s="12"/>
      <c r="J151" s="12">
        <f t="shared" si="37"/>
        <v>0</v>
      </c>
      <c r="K151" s="12"/>
      <c r="L151" s="12"/>
      <c r="M151" s="54">
        <v>38380.683649999999</v>
      </c>
      <c r="N151" s="12"/>
      <c r="O151" s="12">
        <f t="shared" si="38"/>
        <v>0</v>
      </c>
      <c r="P151" s="12"/>
      <c r="Q151" s="12"/>
      <c r="R151" s="55">
        <v>35324.862540000002</v>
      </c>
      <c r="S151" s="14">
        <v>1</v>
      </c>
      <c r="T151" s="12">
        <f t="shared" si="39"/>
        <v>35324.862540000002</v>
      </c>
      <c r="U151" s="16">
        <f t="shared" si="42"/>
        <v>5.0385832481348203E-2</v>
      </c>
      <c r="V151" s="12">
        <f t="shared" si="43"/>
        <v>1694.4941099999996</v>
      </c>
    </row>
    <row r="152" spans="2:22" x14ac:dyDescent="0.35">
      <c r="B152" s="9">
        <v>8</v>
      </c>
      <c r="C152" s="52">
        <v>47991.812639999996</v>
      </c>
      <c r="D152" s="14"/>
      <c r="E152" s="12">
        <f t="shared" si="36"/>
        <v>0</v>
      </c>
      <c r="F152" s="16">
        <f t="shared" si="40"/>
        <v>4.8075388732650826E-2</v>
      </c>
      <c r="G152" s="12">
        <f t="shared" si="41"/>
        <v>2201.3922600000005</v>
      </c>
      <c r="H152" s="53">
        <v>44155.827983999996</v>
      </c>
      <c r="I152" s="12"/>
      <c r="J152" s="12">
        <f t="shared" si="37"/>
        <v>0</v>
      </c>
      <c r="K152" s="12"/>
      <c r="L152" s="12"/>
      <c r="M152" s="54">
        <v>39993.177199999998</v>
      </c>
      <c r="N152" s="12"/>
      <c r="O152" s="12">
        <f t="shared" si="38"/>
        <v>0</v>
      </c>
      <c r="P152" s="12"/>
      <c r="Q152" s="12"/>
      <c r="R152" s="55">
        <v>36796.52332</v>
      </c>
      <c r="S152" s="14">
        <v>1</v>
      </c>
      <c r="T152" s="12">
        <f t="shared" si="39"/>
        <v>36796.52332</v>
      </c>
      <c r="U152" s="16">
        <f t="shared" si="42"/>
        <v>4.824850902316169E-2</v>
      </c>
      <c r="V152" s="12">
        <f t="shared" si="43"/>
        <v>1693.6607799999983</v>
      </c>
    </row>
    <row r="153" spans="2:22" x14ac:dyDescent="0.35">
      <c r="B153" s="9">
        <v>9</v>
      </c>
      <c r="C153" s="52">
        <v>49925.804904000004</v>
      </c>
      <c r="D153" s="14"/>
      <c r="E153" s="12">
        <f t="shared" si="36"/>
        <v>0</v>
      </c>
      <c r="F153" s="16">
        <f t="shared" si="40"/>
        <v>4.6105253831913329E-2</v>
      </c>
      <c r="G153" s="12">
        <f t="shared" si="41"/>
        <v>2200.3922640000092</v>
      </c>
      <c r="H153" s="53">
        <v>45922.820915999997</v>
      </c>
      <c r="I153" s="12"/>
      <c r="J153" s="12">
        <f t="shared" si="37"/>
        <v>0</v>
      </c>
      <c r="K153" s="12"/>
      <c r="L153" s="12"/>
      <c r="M153" s="54">
        <v>41604.837420000003</v>
      </c>
      <c r="N153" s="12"/>
      <c r="O153" s="12">
        <f t="shared" si="38"/>
        <v>0</v>
      </c>
      <c r="P153" s="12"/>
      <c r="Q153" s="12"/>
      <c r="R153" s="55">
        <v>38269.01743</v>
      </c>
      <c r="S153" s="14"/>
      <c r="T153" s="12">
        <f t="shared" si="39"/>
        <v>0</v>
      </c>
      <c r="U153" s="16">
        <f t="shared" si="42"/>
        <v>4.6329902789830735E-2</v>
      </c>
      <c r="V153" s="12">
        <f t="shared" si="43"/>
        <v>1694.4941099999996</v>
      </c>
    </row>
    <row r="154" spans="2:22" x14ac:dyDescent="0.35">
      <c r="B154" s="9">
        <v>10</v>
      </c>
      <c r="C154" s="52">
        <v>51860.797164000003</v>
      </c>
      <c r="D154" s="14"/>
      <c r="E154" s="12">
        <f t="shared" si="36"/>
        <v>0</v>
      </c>
      <c r="F154" s="16">
        <f t="shared" si="40"/>
        <v>4.4329815555697039E-2</v>
      </c>
      <c r="G154" s="12">
        <f t="shared" si="41"/>
        <v>2201.3922600000005</v>
      </c>
      <c r="H154" s="53">
        <v>47689.813847999998</v>
      </c>
      <c r="I154" s="12"/>
      <c r="J154" s="12">
        <f t="shared" si="37"/>
        <v>0</v>
      </c>
      <c r="K154" s="12"/>
      <c r="L154" s="12"/>
      <c r="M154" s="54">
        <v>43217.330970000003</v>
      </c>
      <c r="N154" s="12"/>
      <c r="O154" s="12">
        <f t="shared" si="38"/>
        <v>0</v>
      </c>
      <c r="P154" s="12"/>
      <c r="Q154" s="12"/>
      <c r="R154" s="55">
        <v>39741.51154</v>
      </c>
      <c r="S154" s="14">
        <v>1</v>
      </c>
      <c r="T154" s="12">
        <f t="shared" si="39"/>
        <v>39741.51154</v>
      </c>
      <c r="U154" s="16">
        <f t="shared" si="42"/>
        <v>4.4536844789938579E-2</v>
      </c>
      <c r="V154" s="12">
        <f t="shared" si="43"/>
        <v>1694.4941099999996</v>
      </c>
    </row>
    <row r="155" spans="2:22" x14ac:dyDescent="0.35">
      <c r="B155" s="9">
        <v>11</v>
      </c>
      <c r="C155" s="52">
        <v>53794.789427999996</v>
      </c>
      <c r="D155" s="14"/>
      <c r="E155" s="12">
        <f t="shared" si="36"/>
        <v>0</v>
      </c>
      <c r="F155" s="16">
        <f t="shared" si="40"/>
        <v>4.2647891727579212E-2</v>
      </c>
      <c r="G155" s="12">
        <f t="shared" si="41"/>
        <v>2200.3922639999946</v>
      </c>
      <c r="H155" s="53">
        <v>49455.806783999993</v>
      </c>
      <c r="I155" s="12"/>
      <c r="J155" s="12">
        <f t="shared" si="37"/>
        <v>0</v>
      </c>
      <c r="K155" s="12"/>
      <c r="L155" s="12"/>
      <c r="M155" s="54">
        <v>44828.991190000001</v>
      </c>
      <c r="N155" s="12"/>
      <c r="O155" s="12">
        <f t="shared" si="38"/>
        <v>0</v>
      </c>
      <c r="P155" s="12"/>
      <c r="Q155" s="12"/>
      <c r="R155" s="55">
        <v>41213.172319999998</v>
      </c>
      <c r="S155" s="14"/>
      <c r="T155" s="12">
        <f t="shared" si="39"/>
        <v>0</v>
      </c>
      <c r="U155" s="16">
        <f t="shared" si="42"/>
        <v>4.285631866390216E-2</v>
      </c>
      <c r="V155" s="12">
        <f t="shared" si="43"/>
        <v>1693.6607799999983</v>
      </c>
    </row>
    <row r="156" spans="2:22" x14ac:dyDescent="0.35">
      <c r="B156" s="9">
        <v>12</v>
      </c>
      <c r="C156" s="52">
        <v>59220.777996000004</v>
      </c>
      <c r="D156" s="14">
        <v>7</v>
      </c>
      <c r="E156" s="12">
        <f t="shared" si="36"/>
        <v>414545.44597200002</v>
      </c>
      <c r="F156" s="16">
        <f t="shared" si="40"/>
        <v>0.10634335590568678</v>
      </c>
      <c r="G156" s="12">
        <f t="shared" si="41"/>
        <v>5692.3885680000021</v>
      </c>
      <c r="H156" s="53">
        <v>54714</v>
      </c>
      <c r="I156" s="12"/>
      <c r="J156" s="12">
        <f t="shared" si="37"/>
        <v>0</v>
      </c>
      <c r="K156" s="12"/>
      <c r="L156" s="12"/>
      <c r="M156" s="54">
        <v>49350.648330000004</v>
      </c>
      <c r="N156" s="12"/>
      <c r="O156" s="12">
        <f t="shared" si="38"/>
        <v>0</v>
      </c>
      <c r="P156" s="12"/>
      <c r="Q156" s="12"/>
      <c r="R156" s="55">
        <v>45595</v>
      </c>
      <c r="S156" s="14">
        <v>1</v>
      </c>
      <c r="T156" s="12">
        <f t="shared" si="39"/>
        <v>45595</v>
      </c>
      <c r="U156" s="16">
        <f t="shared" si="42"/>
        <v>0.11231266195706602</v>
      </c>
      <c r="V156" s="12">
        <f t="shared" si="43"/>
        <v>4603.8276800000021</v>
      </c>
    </row>
    <row r="157" spans="2:22" x14ac:dyDescent="0.35">
      <c r="B157" s="9"/>
      <c r="C157" s="12"/>
      <c r="D157" s="14"/>
      <c r="E157" s="12"/>
      <c r="F157" s="16">
        <f>SUM(C156/C128)-1</f>
        <v>1.3346844904313038E-2</v>
      </c>
      <c r="G157" s="12">
        <f>SUM(C156-C128)</f>
        <v>780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4"/>
      <c r="T157" s="12"/>
      <c r="U157" s="16">
        <f>SUM(R156/R128)-1</f>
        <v>1.4462120369340248E-2</v>
      </c>
      <c r="V157" s="12">
        <f>SUM(R156-R128)</f>
        <v>650</v>
      </c>
    </row>
    <row r="158" spans="2:22" x14ac:dyDescent="0.35">
      <c r="D158" s="15">
        <f>SUM(D146:D157)</f>
        <v>8</v>
      </c>
      <c r="E158" s="20">
        <f>SUM(E145:E156)</f>
        <v>460602.26635200001</v>
      </c>
      <c r="I158" s="15">
        <f>SUM(I145:I156)</f>
        <v>0</v>
      </c>
      <c r="J158" s="20">
        <f>SUM(J145:J156)</f>
        <v>0</v>
      </c>
      <c r="N158" s="15">
        <f>SUM(N145:N156)</f>
        <v>0</v>
      </c>
      <c r="O158" s="20">
        <f>SUM(O145:O156)</f>
        <v>0</v>
      </c>
      <c r="S158" s="15">
        <f>SUM(S148:S157)</f>
        <v>6</v>
      </c>
      <c r="T158" s="20">
        <f>SUM(T145:T156)</f>
        <v>224718.63426000002</v>
      </c>
    </row>
    <row r="160" spans="2:22" x14ac:dyDescent="0.35">
      <c r="B160" t="s">
        <v>15</v>
      </c>
      <c r="C160" s="15">
        <f>SUM(D158+I158+N158+S158)</f>
        <v>14</v>
      </c>
    </row>
    <row r="161" spans="2:3" x14ac:dyDescent="0.35">
      <c r="B161" t="s">
        <v>14</v>
      </c>
      <c r="C161" s="20">
        <f>SUM(E158+J158+O158+T158)</f>
        <v>685320.90061200003</v>
      </c>
    </row>
    <row r="162" spans="2:3" x14ac:dyDescent="0.35">
      <c r="B162" t="s">
        <v>20</v>
      </c>
      <c r="C162" s="18">
        <f>SUM(C161/C133)-1</f>
        <v>3.1999854242274139E-2</v>
      </c>
    </row>
    <row r="163" spans="2:3" x14ac:dyDescent="0.35">
      <c r="B163" t="s">
        <v>21</v>
      </c>
      <c r="C163" s="20">
        <f>SUM(C161-C133)</f>
        <v>21250.166691999999</v>
      </c>
    </row>
  </sheetData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P23"/>
  <sheetViews>
    <sheetView workbookViewId="0"/>
  </sheetViews>
  <sheetFormatPr defaultColWidth="9" defaultRowHeight="15.5" x14ac:dyDescent="0.35"/>
  <cols>
    <col min="4" max="4" width="10.08203125" bestFit="1" customWidth="1"/>
    <col min="5" max="5" width="11.08203125" customWidth="1"/>
    <col min="9" max="9" width="10" customWidth="1"/>
    <col min="10" max="10" width="12.33203125" bestFit="1" customWidth="1"/>
    <col min="11" max="11" width="11.5" customWidth="1"/>
    <col min="12" max="12" width="11" customWidth="1"/>
    <col min="17" max="17" width="12.5" customWidth="1"/>
    <col min="18" max="18" width="10.58203125" customWidth="1"/>
    <col min="19" max="19" width="11.58203125" customWidth="1"/>
    <col min="24" max="24" width="12.58203125" customWidth="1"/>
    <col min="25" max="25" width="10.33203125" customWidth="1"/>
    <col min="26" max="26" width="13.25" customWidth="1"/>
    <col min="31" max="31" width="13.5" customWidth="1"/>
    <col min="32" max="32" width="11.08203125" customWidth="1"/>
    <col min="33" max="33" width="12.25" customWidth="1"/>
    <col min="38" max="38" width="11.25" customWidth="1"/>
    <col min="39" max="39" width="10.83203125" customWidth="1"/>
    <col min="40" max="40" width="11.83203125" customWidth="1"/>
  </cols>
  <sheetData>
    <row r="2" spans="2:42" x14ac:dyDescent="0.35">
      <c r="B2" s="57" t="s">
        <v>0</v>
      </c>
      <c r="C2" s="58"/>
      <c r="I2" s="67" t="s">
        <v>12</v>
      </c>
      <c r="P2" s="73" t="s">
        <v>22</v>
      </c>
      <c r="W2" s="82" t="s">
        <v>24</v>
      </c>
      <c r="AD2" s="88" t="s">
        <v>48</v>
      </c>
      <c r="AK2" s="94" t="s">
        <v>49</v>
      </c>
    </row>
    <row r="3" spans="2:42" x14ac:dyDescent="0.35">
      <c r="B3" s="64" t="s">
        <v>1</v>
      </c>
      <c r="C3" s="59"/>
      <c r="I3" s="71" t="s">
        <v>13</v>
      </c>
      <c r="P3" s="77" t="s">
        <v>23</v>
      </c>
      <c r="W3" s="86" t="s">
        <v>25</v>
      </c>
      <c r="AD3" s="92" t="s">
        <v>27</v>
      </c>
      <c r="AK3" s="98" t="s">
        <v>27</v>
      </c>
    </row>
    <row r="4" spans="2:42" x14ac:dyDescent="0.35">
      <c r="B4" s="60" t="s">
        <v>45</v>
      </c>
      <c r="C4" s="56"/>
      <c r="I4" s="68" t="s">
        <v>45</v>
      </c>
      <c r="P4" s="74" t="s">
        <v>45</v>
      </c>
      <c r="W4" s="83" t="s">
        <v>45</v>
      </c>
      <c r="AD4" s="89" t="s">
        <v>45</v>
      </c>
      <c r="AK4" s="95" t="s">
        <v>45</v>
      </c>
    </row>
    <row r="5" spans="2:42" x14ac:dyDescent="0.35">
      <c r="B5" s="61" t="s">
        <v>2</v>
      </c>
      <c r="C5" s="62"/>
      <c r="I5" s="69" t="s">
        <v>2</v>
      </c>
      <c r="P5" s="75" t="s">
        <v>2</v>
      </c>
      <c r="W5" s="84" t="s">
        <v>2</v>
      </c>
      <c r="AD5" s="90" t="s">
        <v>2</v>
      </c>
      <c r="AK5" s="96" t="s">
        <v>2</v>
      </c>
    </row>
    <row r="6" spans="2:42" x14ac:dyDescent="0.35">
      <c r="B6" s="63" t="s">
        <v>3</v>
      </c>
      <c r="C6" s="63" t="s">
        <v>35</v>
      </c>
      <c r="D6" s="9" t="s">
        <v>46</v>
      </c>
      <c r="E6" s="9" t="s">
        <v>17</v>
      </c>
      <c r="F6" s="9" t="s">
        <v>18</v>
      </c>
      <c r="G6" s="9" t="s">
        <v>19</v>
      </c>
      <c r="I6" s="70" t="s">
        <v>3</v>
      </c>
      <c r="J6" s="70" t="s">
        <v>35</v>
      </c>
      <c r="K6" s="9" t="s">
        <v>46</v>
      </c>
      <c r="L6" s="9" t="s">
        <v>17</v>
      </c>
      <c r="M6" s="9" t="s">
        <v>18</v>
      </c>
      <c r="N6" s="9" t="s">
        <v>19</v>
      </c>
      <c r="P6" s="76" t="s">
        <v>3</v>
      </c>
      <c r="Q6" s="76" t="s">
        <v>35</v>
      </c>
      <c r="R6" s="9" t="s">
        <v>46</v>
      </c>
      <c r="S6" s="9" t="s">
        <v>17</v>
      </c>
      <c r="T6" s="9" t="s">
        <v>18</v>
      </c>
      <c r="U6" s="9" t="s">
        <v>19</v>
      </c>
      <c r="W6" s="85" t="s">
        <v>3</v>
      </c>
      <c r="X6" s="85" t="s">
        <v>35</v>
      </c>
      <c r="Y6" s="9" t="s">
        <v>46</v>
      </c>
      <c r="Z6" s="9" t="s">
        <v>17</v>
      </c>
      <c r="AA6" s="9" t="s">
        <v>18</v>
      </c>
      <c r="AB6" s="9" t="s">
        <v>19</v>
      </c>
      <c r="AD6" s="91" t="s">
        <v>3</v>
      </c>
      <c r="AE6" s="91" t="s">
        <v>35</v>
      </c>
      <c r="AF6" s="9" t="s">
        <v>46</v>
      </c>
      <c r="AG6" s="9" t="s">
        <v>17</v>
      </c>
      <c r="AH6" s="9" t="s">
        <v>18</v>
      </c>
      <c r="AI6" s="9" t="s">
        <v>19</v>
      </c>
      <c r="AK6" s="97" t="s">
        <v>3</v>
      </c>
      <c r="AL6" s="97" t="s">
        <v>35</v>
      </c>
      <c r="AM6" s="9" t="s">
        <v>46</v>
      </c>
      <c r="AN6" s="9" t="s">
        <v>17</v>
      </c>
      <c r="AO6" s="9" t="s">
        <v>18</v>
      </c>
      <c r="AP6" s="9" t="s">
        <v>19</v>
      </c>
    </row>
    <row r="7" spans="2:42" x14ac:dyDescent="0.35">
      <c r="B7" s="63" t="s">
        <v>36</v>
      </c>
      <c r="C7" s="65">
        <v>21.540000000000003</v>
      </c>
      <c r="D7" s="66">
        <v>1701</v>
      </c>
      <c r="E7">
        <f>SUM(C7*D7)</f>
        <v>36639.540000000008</v>
      </c>
      <c r="I7" s="70" t="s">
        <v>36</v>
      </c>
      <c r="J7" s="78">
        <v>22.060000000000006</v>
      </c>
      <c r="L7">
        <f>SUM(J7*K7)</f>
        <v>0</v>
      </c>
      <c r="P7" s="76" t="s">
        <v>36</v>
      </c>
      <c r="Q7" s="87">
        <v>22.440000000000008</v>
      </c>
      <c r="S7">
        <f>SUM(Q7*R7)</f>
        <v>0</v>
      </c>
      <c r="W7" s="85" t="s">
        <v>36</v>
      </c>
      <c r="X7" s="93">
        <v>23.100000000000009</v>
      </c>
      <c r="Z7">
        <f>SUM(X7*Y7)</f>
        <v>0</v>
      </c>
      <c r="AD7" s="91" t="s">
        <v>36</v>
      </c>
      <c r="AE7" s="99">
        <v>23.710000000000008</v>
      </c>
      <c r="AG7">
        <f>SUM(AE7*AF7)</f>
        <v>0</v>
      </c>
      <c r="AK7" s="97" t="s">
        <v>36</v>
      </c>
      <c r="AL7" s="109">
        <v>24.520000000000007</v>
      </c>
      <c r="AN7">
        <f>SUM(AL7*AM7)</f>
        <v>0</v>
      </c>
    </row>
    <row r="8" spans="2:42" x14ac:dyDescent="0.35">
      <c r="B8" s="63" t="s">
        <v>37</v>
      </c>
      <c r="C8" s="65">
        <v>21.540000000000003</v>
      </c>
      <c r="D8" s="66">
        <v>850.5</v>
      </c>
      <c r="E8">
        <f t="shared" ref="E8:E15" si="0">SUM(C8*D8)</f>
        <v>18319.770000000004</v>
      </c>
      <c r="I8" s="70" t="s">
        <v>37</v>
      </c>
      <c r="J8" s="78">
        <v>22.060000000000006</v>
      </c>
      <c r="K8" s="72">
        <v>1701</v>
      </c>
      <c r="L8">
        <f t="shared" ref="L8:L15" si="1">SUM(J8*K8)</f>
        <v>37524.060000000012</v>
      </c>
      <c r="M8" s="18">
        <f>SUM(J8/C7)-1</f>
        <v>2.4141132776230423E-2</v>
      </c>
      <c r="N8" s="15">
        <f>SUM(J8-C7)</f>
        <v>0.52000000000000313</v>
      </c>
      <c r="P8" s="76" t="s">
        <v>37</v>
      </c>
      <c r="Q8" s="87">
        <v>22.440000000000008</v>
      </c>
      <c r="S8">
        <f t="shared" ref="S8:S15" si="2">SUM(Q8*R8)</f>
        <v>0</v>
      </c>
      <c r="T8" s="18">
        <f>SUM(Q8/J7)-1</f>
        <v>1.7225747960109006E-2</v>
      </c>
      <c r="U8" s="15">
        <f>SUM(Q8-J7)</f>
        <v>0.38000000000000256</v>
      </c>
      <c r="W8" s="85" t="s">
        <v>37</v>
      </c>
      <c r="X8" s="93">
        <v>23.100000000000009</v>
      </c>
      <c r="Z8">
        <f t="shared" ref="Z8:Z15" si="3">SUM(X8*Y8)</f>
        <v>0</v>
      </c>
      <c r="AA8" s="18">
        <f>SUM(X8/Q7)-1</f>
        <v>2.9411764705882248E-2</v>
      </c>
      <c r="AB8" s="15">
        <f>SUM(X8-Q7)</f>
        <v>0.66000000000000014</v>
      </c>
      <c r="AD8" s="91" t="s">
        <v>37</v>
      </c>
      <c r="AE8" s="99">
        <v>23.710000000000008</v>
      </c>
      <c r="AG8">
        <f t="shared" ref="AG8:AG15" si="4">SUM(AE8*AF8)</f>
        <v>0</v>
      </c>
      <c r="AH8" s="18">
        <f>SUM(AE8/X7)-1</f>
        <v>2.6406926406926434E-2</v>
      </c>
      <c r="AI8" s="15">
        <f>SUM(AE8-X7)</f>
        <v>0.60999999999999943</v>
      </c>
      <c r="AK8" s="97" t="s">
        <v>37</v>
      </c>
      <c r="AL8" s="109">
        <v>24.520000000000007</v>
      </c>
      <c r="AN8">
        <f t="shared" ref="AN8:AN15" si="5">SUM(AL8*AM8)</f>
        <v>0</v>
      </c>
      <c r="AO8" s="18">
        <f>SUM(AL8/AE7)-1</f>
        <v>3.4162800506115421E-2</v>
      </c>
      <c r="AP8" s="15">
        <f>SUM(AL8-AE7)</f>
        <v>0.80999999999999872</v>
      </c>
    </row>
    <row r="9" spans="2:42" x14ac:dyDescent="0.35">
      <c r="B9" s="63" t="s">
        <v>38</v>
      </c>
      <c r="C9" s="65">
        <v>23.16</v>
      </c>
      <c r="D9" s="66">
        <v>1795.5</v>
      </c>
      <c r="E9">
        <f t="shared" si="0"/>
        <v>41583.78</v>
      </c>
      <c r="I9" s="70" t="s">
        <v>38</v>
      </c>
      <c r="J9" s="78">
        <v>23.680000000000003</v>
      </c>
      <c r="K9" s="72">
        <v>850.5</v>
      </c>
      <c r="L9">
        <f t="shared" si="1"/>
        <v>20139.840000000004</v>
      </c>
      <c r="M9" s="18">
        <f t="shared" ref="M9:M15" si="6">SUM(J9/C8)-1</f>
        <v>9.9350046425255245E-2</v>
      </c>
      <c r="N9" s="15">
        <f t="shared" ref="N9:N15" si="7">SUM(J9-C8)</f>
        <v>2.1400000000000006</v>
      </c>
      <c r="P9" s="76" t="s">
        <v>38</v>
      </c>
      <c r="Q9" s="87">
        <v>24.060000000000006</v>
      </c>
      <c r="R9" s="78">
        <v>1701</v>
      </c>
      <c r="S9">
        <f t="shared" si="2"/>
        <v>40926.060000000012</v>
      </c>
      <c r="T9" s="18">
        <f t="shared" ref="T9:T15" si="8">SUM(Q9/J8)-1</f>
        <v>9.0661831368993528E-2</v>
      </c>
      <c r="U9" s="15">
        <f t="shared" ref="U9:U15" si="9">SUM(Q9-J8)</f>
        <v>2</v>
      </c>
      <c r="W9" s="85" t="s">
        <v>38</v>
      </c>
      <c r="X9" s="93">
        <v>24.720000000000006</v>
      </c>
      <c r="Z9">
        <f t="shared" si="3"/>
        <v>0</v>
      </c>
      <c r="AA9" s="18">
        <f t="shared" ref="AA9:AA15" si="10">SUM(X9/Q8)-1</f>
        <v>0.10160427807486627</v>
      </c>
      <c r="AB9" s="15">
        <f t="shared" ref="AB9:AB15" si="11">SUM(X9-Q8)</f>
        <v>2.2799999999999976</v>
      </c>
      <c r="AD9" s="91" t="s">
        <v>38</v>
      </c>
      <c r="AE9" s="99">
        <v>25.330000000000005</v>
      </c>
      <c r="AG9">
        <f t="shared" si="4"/>
        <v>0</v>
      </c>
      <c r="AH9" s="18">
        <f t="shared" ref="AH9:AH15" si="12">SUM(AE9/X8)-1</f>
        <v>9.6536796536796476E-2</v>
      </c>
      <c r="AI9" s="15">
        <f t="shared" ref="AI9:AI15" si="13">SUM(AE9-X8)</f>
        <v>2.2299999999999969</v>
      </c>
      <c r="AK9" s="97" t="s">
        <v>38</v>
      </c>
      <c r="AL9" s="109">
        <v>26.140000000000004</v>
      </c>
      <c r="AN9">
        <f t="shared" si="5"/>
        <v>0</v>
      </c>
      <c r="AO9" s="18">
        <f t="shared" ref="AO9:AO15" si="14">SUM(AL9/AE8)-1</f>
        <v>0.10248840151834648</v>
      </c>
      <c r="AP9" s="15">
        <f t="shared" ref="AP9:AP15" si="15">SUM(AL9-AE8)</f>
        <v>2.4299999999999962</v>
      </c>
    </row>
    <row r="10" spans="2:42" x14ac:dyDescent="0.35">
      <c r="B10" s="63" t="s">
        <v>39</v>
      </c>
      <c r="C10" s="65">
        <v>23.16</v>
      </c>
      <c r="D10" s="66">
        <v>1890</v>
      </c>
      <c r="E10">
        <f t="shared" si="0"/>
        <v>43772.4</v>
      </c>
      <c r="I10" s="70" t="s">
        <v>39</v>
      </c>
      <c r="J10" s="78">
        <v>23.680000000000003</v>
      </c>
      <c r="K10" s="72">
        <v>1795.5</v>
      </c>
      <c r="L10">
        <f t="shared" si="1"/>
        <v>42517.440000000002</v>
      </c>
      <c r="M10" s="18">
        <f t="shared" si="6"/>
        <v>2.2452504317789446E-2</v>
      </c>
      <c r="N10" s="15">
        <f t="shared" si="7"/>
        <v>0.52000000000000313</v>
      </c>
      <c r="P10" s="76" t="s">
        <v>39</v>
      </c>
      <c r="Q10" s="87">
        <v>24.060000000000006</v>
      </c>
      <c r="R10" s="78">
        <v>850.5</v>
      </c>
      <c r="S10">
        <f t="shared" si="2"/>
        <v>20463.030000000006</v>
      </c>
      <c r="T10" s="18">
        <f t="shared" si="8"/>
        <v>1.6047297297297369E-2</v>
      </c>
      <c r="U10" s="15">
        <f t="shared" si="9"/>
        <v>0.38000000000000256</v>
      </c>
      <c r="W10" s="85" t="s">
        <v>39</v>
      </c>
      <c r="X10" s="93">
        <v>24.720000000000006</v>
      </c>
      <c r="Y10" s="87">
        <v>1701</v>
      </c>
      <c r="Z10">
        <f t="shared" si="3"/>
        <v>42048.720000000008</v>
      </c>
      <c r="AA10" s="18">
        <f t="shared" si="10"/>
        <v>2.7431421446383997E-2</v>
      </c>
      <c r="AB10" s="15">
        <f t="shared" si="11"/>
        <v>0.66000000000000014</v>
      </c>
      <c r="AD10" s="91" t="s">
        <v>39</v>
      </c>
      <c r="AE10" s="99">
        <v>25.330000000000005</v>
      </c>
      <c r="AG10">
        <f t="shared" si="4"/>
        <v>0</v>
      </c>
      <c r="AH10" s="18">
        <f t="shared" si="12"/>
        <v>2.4676375404530715E-2</v>
      </c>
      <c r="AI10" s="15">
        <f t="shared" si="13"/>
        <v>0.60999999999999943</v>
      </c>
      <c r="AK10" s="97" t="s">
        <v>39</v>
      </c>
      <c r="AL10" s="109">
        <v>26.140000000000004</v>
      </c>
      <c r="AN10">
        <f t="shared" si="5"/>
        <v>0</v>
      </c>
      <c r="AO10" s="18">
        <f t="shared" si="14"/>
        <v>3.197789182787214E-2</v>
      </c>
      <c r="AP10" s="15">
        <f t="shared" si="15"/>
        <v>0.80999999999999872</v>
      </c>
    </row>
    <row r="11" spans="2:42" x14ac:dyDescent="0.35">
      <c r="B11" s="63" t="s">
        <v>40</v>
      </c>
      <c r="C11" s="65">
        <v>24.590000000000003</v>
      </c>
      <c r="D11" s="66">
        <v>1890</v>
      </c>
      <c r="E11">
        <f t="shared" si="0"/>
        <v>46475.100000000006</v>
      </c>
      <c r="I11" s="70" t="s">
        <v>40</v>
      </c>
      <c r="J11" s="78">
        <v>25.110000000000007</v>
      </c>
      <c r="K11" s="72">
        <v>1890</v>
      </c>
      <c r="L11">
        <f t="shared" si="1"/>
        <v>47457.900000000009</v>
      </c>
      <c r="M11" s="18">
        <f t="shared" si="6"/>
        <v>8.4196891191710144E-2</v>
      </c>
      <c r="N11" s="15">
        <f t="shared" si="7"/>
        <v>1.9500000000000064</v>
      </c>
      <c r="P11" s="76" t="s">
        <v>40</v>
      </c>
      <c r="Q11" s="87">
        <v>25.480000000000008</v>
      </c>
      <c r="R11" s="78">
        <v>1795.5</v>
      </c>
      <c r="S11">
        <f t="shared" si="2"/>
        <v>45749.340000000011</v>
      </c>
      <c r="T11" s="18">
        <f t="shared" si="8"/>
        <v>7.6013513513513598E-2</v>
      </c>
      <c r="U11" s="15">
        <f t="shared" si="9"/>
        <v>1.8000000000000043</v>
      </c>
      <c r="W11" s="85" t="s">
        <v>40</v>
      </c>
      <c r="X11" s="93">
        <v>26.140000000000008</v>
      </c>
      <c r="Y11" s="87">
        <v>850.5</v>
      </c>
      <c r="Z11">
        <f t="shared" si="3"/>
        <v>22232.070000000007</v>
      </c>
      <c r="AA11" s="18">
        <f t="shared" si="10"/>
        <v>8.6450540315877067E-2</v>
      </c>
      <c r="AB11" s="15">
        <f t="shared" si="11"/>
        <v>2.0800000000000018</v>
      </c>
      <c r="AD11" s="91" t="s">
        <v>40</v>
      </c>
      <c r="AE11" s="99">
        <v>26.750000000000007</v>
      </c>
      <c r="AF11" s="93">
        <v>1701</v>
      </c>
      <c r="AG11">
        <f t="shared" si="4"/>
        <v>45501.750000000015</v>
      </c>
      <c r="AH11" s="18">
        <f t="shared" si="12"/>
        <v>8.2119741100323607E-2</v>
      </c>
      <c r="AI11" s="15">
        <f t="shared" si="13"/>
        <v>2.0300000000000011</v>
      </c>
      <c r="AK11" s="97" t="s">
        <v>40</v>
      </c>
      <c r="AL11" s="109">
        <v>27.560000000000006</v>
      </c>
      <c r="AN11">
        <f t="shared" si="5"/>
        <v>0</v>
      </c>
      <c r="AO11" s="18">
        <f t="shared" si="14"/>
        <v>8.803789972364795E-2</v>
      </c>
      <c r="AP11" s="15">
        <f t="shared" si="15"/>
        <v>2.2300000000000004</v>
      </c>
    </row>
    <row r="12" spans="2:42" x14ac:dyDescent="0.35">
      <c r="B12" s="63" t="s">
        <v>41</v>
      </c>
      <c r="C12" s="65">
        <v>24.590000000000003</v>
      </c>
      <c r="D12" s="66">
        <v>945</v>
      </c>
      <c r="E12">
        <f t="shared" si="0"/>
        <v>23237.550000000003</v>
      </c>
      <c r="I12" s="70" t="s">
        <v>41</v>
      </c>
      <c r="J12" s="78">
        <v>25.110000000000007</v>
      </c>
      <c r="K12" s="72">
        <v>1890</v>
      </c>
      <c r="L12">
        <f t="shared" si="1"/>
        <v>47457.900000000009</v>
      </c>
      <c r="M12" s="18">
        <f t="shared" si="6"/>
        <v>2.1146807645384458E-2</v>
      </c>
      <c r="N12" s="15">
        <f t="shared" si="7"/>
        <v>0.52000000000000313</v>
      </c>
      <c r="P12" s="76" t="s">
        <v>41</v>
      </c>
      <c r="Q12" s="87">
        <v>25.480000000000008</v>
      </c>
      <c r="R12" s="78">
        <v>1890</v>
      </c>
      <c r="S12">
        <f t="shared" si="2"/>
        <v>48157.200000000012</v>
      </c>
      <c r="T12" s="18">
        <f t="shared" si="8"/>
        <v>1.4735165272799611E-2</v>
      </c>
      <c r="U12" s="15">
        <f t="shared" si="9"/>
        <v>0.37000000000000099</v>
      </c>
      <c r="W12" s="85" t="s">
        <v>41</v>
      </c>
      <c r="X12" s="93">
        <v>26.140000000000008</v>
      </c>
      <c r="Y12" s="87">
        <v>1795.5</v>
      </c>
      <c r="Z12">
        <f t="shared" si="3"/>
        <v>46934.370000000017</v>
      </c>
      <c r="AA12" s="18">
        <f t="shared" si="10"/>
        <v>2.590266875981162E-2</v>
      </c>
      <c r="AB12" s="15">
        <f t="shared" si="11"/>
        <v>0.66000000000000014</v>
      </c>
      <c r="AD12" s="91" t="s">
        <v>41</v>
      </c>
      <c r="AE12" s="99">
        <v>26.750000000000007</v>
      </c>
      <c r="AF12" s="93">
        <v>850.5</v>
      </c>
      <c r="AG12">
        <f t="shared" si="4"/>
        <v>22750.875000000007</v>
      </c>
      <c r="AH12" s="18">
        <f t="shared" si="12"/>
        <v>2.3335883703136995E-2</v>
      </c>
      <c r="AI12" s="15">
        <f t="shared" si="13"/>
        <v>0.60999999999999943</v>
      </c>
      <c r="AK12" s="97" t="s">
        <v>41</v>
      </c>
      <c r="AL12" s="109">
        <v>27.560000000000006</v>
      </c>
      <c r="AM12" s="99">
        <v>1701</v>
      </c>
      <c r="AN12">
        <f t="shared" si="5"/>
        <v>46879.560000000012</v>
      </c>
      <c r="AO12" s="18">
        <f t="shared" si="14"/>
        <v>3.028037383177562E-2</v>
      </c>
      <c r="AP12" s="15">
        <f t="shared" si="15"/>
        <v>0.80999999999999872</v>
      </c>
    </row>
    <row r="13" spans="2:42" x14ac:dyDescent="0.35">
      <c r="B13" s="63" t="s">
        <v>42</v>
      </c>
      <c r="C13" s="65">
        <v>25.87</v>
      </c>
      <c r="D13" s="66">
        <v>2457</v>
      </c>
      <c r="E13">
        <f t="shared" si="0"/>
        <v>63562.590000000004</v>
      </c>
      <c r="I13" s="70" t="s">
        <v>42</v>
      </c>
      <c r="J13" s="78">
        <v>26.380000000000003</v>
      </c>
      <c r="K13" s="72">
        <v>945</v>
      </c>
      <c r="L13">
        <f t="shared" si="1"/>
        <v>24929.100000000002</v>
      </c>
      <c r="M13" s="18">
        <f t="shared" si="6"/>
        <v>7.2793818625457529E-2</v>
      </c>
      <c r="N13" s="15">
        <f t="shared" si="7"/>
        <v>1.7899999999999991</v>
      </c>
      <c r="P13" s="76" t="s">
        <v>42</v>
      </c>
      <c r="Q13" s="87">
        <v>26.750000000000004</v>
      </c>
      <c r="R13" s="78">
        <v>1890</v>
      </c>
      <c r="S13">
        <f t="shared" si="2"/>
        <v>50557.500000000007</v>
      </c>
      <c r="T13" s="18">
        <f t="shared" si="8"/>
        <v>6.5312624452409374E-2</v>
      </c>
      <c r="U13" s="15">
        <f t="shared" si="9"/>
        <v>1.639999999999997</v>
      </c>
      <c r="W13" s="85" t="s">
        <v>42</v>
      </c>
      <c r="X13" s="93">
        <v>27.4</v>
      </c>
      <c r="Y13" s="87">
        <v>1890</v>
      </c>
      <c r="Z13">
        <f t="shared" si="3"/>
        <v>51786</v>
      </c>
      <c r="AA13" s="18">
        <f t="shared" si="10"/>
        <v>7.5353218210360673E-2</v>
      </c>
      <c r="AB13" s="15">
        <f t="shared" si="11"/>
        <v>1.919999999999991</v>
      </c>
      <c r="AD13" s="91" t="s">
        <v>42</v>
      </c>
      <c r="AE13" s="99">
        <v>28.01</v>
      </c>
      <c r="AF13" s="93">
        <v>1795.5</v>
      </c>
      <c r="AG13">
        <f t="shared" si="4"/>
        <v>50291.955000000002</v>
      </c>
      <c r="AH13" s="18">
        <f t="shared" si="12"/>
        <v>7.1537872991583429E-2</v>
      </c>
      <c r="AI13" s="15">
        <f t="shared" si="13"/>
        <v>1.8699999999999939</v>
      </c>
      <c r="AK13" s="97" t="s">
        <v>42</v>
      </c>
      <c r="AL13" s="109">
        <v>28.82</v>
      </c>
      <c r="AM13" s="99">
        <v>850.5</v>
      </c>
      <c r="AN13">
        <f t="shared" si="5"/>
        <v>24511.41</v>
      </c>
      <c r="AO13" s="18">
        <f t="shared" si="14"/>
        <v>7.7383177570093276E-2</v>
      </c>
      <c r="AP13" s="15">
        <f t="shared" si="15"/>
        <v>2.0699999999999932</v>
      </c>
    </row>
    <row r="14" spans="2:42" x14ac:dyDescent="0.35">
      <c r="B14" s="63" t="s">
        <v>43</v>
      </c>
      <c r="C14" s="65">
        <v>25.87</v>
      </c>
      <c r="D14" s="66">
        <v>945</v>
      </c>
      <c r="E14">
        <f t="shared" si="0"/>
        <v>24447.15</v>
      </c>
      <c r="I14" s="70" t="s">
        <v>43</v>
      </c>
      <c r="J14" s="78">
        <v>26.380000000000003</v>
      </c>
      <c r="K14" s="72">
        <v>2457</v>
      </c>
      <c r="L14">
        <f t="shared" si="1"/>
        <v>64815.66</v>
      </c>
      <c r="M14" s="18">
        <f t="shared" si="6"/>
        <v>1.9713954387321264E-2</v>
      </c>
      <c r="N14" s="15">
        <f t="shared" si="7"/>
        <v>0.51000000000000156</v>
      </c>
      <c r="P14" s="76" t="s">
        <v>43</v>
      </c>
      <c r="Q14" s="87">
        <v>26.750000000000004</v>
      </c>
      <c r="R14" s="78">
        <v>945</v>
      </c>
      <c r="S14">
        <f t="shared" si="2"/>
        <v>25278.750000000004</v>
      </c>
      <c r="T14" s="18">
        <f t="shared" si="8"/>
        <v>1.4025777103866544E-2</v>
      </c>
      <c r="U14" s="15">
        <f t="shared" si="9"/>
        <v>0.37000000000000099</v>
      </c>
      <c r="W14" s="85" t="s">
        <v>43</v>
      </c>
      <c r="X14" s="93">
        <v>27.4</v>
      </c>
      <c r="Y14" s="87">
        <v>1890</v>
      </c>
      <c r="Z14">
        <f t="shared" si="3"/>
        <v>51786</v>
      </c>
      <c r="AA14" s="18">
        <f t="shared" si="10"/>
        <v>2.4299065420560595E-2</v>
      </c>
      <c r="AB14" s="15">
        <f t="shared" si="11"/>
        <v>0.64999999999999503</v>
      </c>
      <c r="AD14" s="91" t="s">
        <v>43</v>
      </c>
      <c r="AE14" s="99">
        <v>28.01</v>
      </c>
      <c r="AF14" s="93">
        <v>1890</v>
      </c>
      <c r="AG14">
        <f t="shared" si="4"/>
        <v>52938.9</v>
      </c>
      <c r="AH14" s="18">
        <f t="shared" si="12"/>
        <v>2.2262773722627749E-2</v>
      </c>
      <c r="AI14" s="15">
        <f t="shared" si="13"/>
        <v>0.61000000000000298</v>
      </c>
      <c r="AK14" s="97" t="s">
        <v>43</v>
      </c>
      <c r="AL14" s="109">
        <v>28.82</v>
      </c>
      <c r="AM14" s="99">
        <v>1795.5</v>
      </c>
      <c r="AN14">
        <f t="shared" si="5"/>
        <v>51746.31</v>
      </c>
      <c r="AO14" s="18">
        <f t="shared" si="14"/>
        <v>2.8918243484469697E-2</v>
      </c>
      <c r="AP14" s="15">
        <f t="shared" si="15"/>
        <v>0.80999999999999872</v>
      </c>
    </row>
    <row r="15" spans="2:42" x14ac:dyDescent="0.35">
      <c r="B15" s="63" t="s">
        <v>44</v>
      </c>
      <c r="C15" s="65">
        <v>27.01</v>
      </c>
      <c r="D15" s="66">
        <v>12878</v>
      </c>
      <c r="E15">
        <f t="shared" si="0"/>
        <v>347834.78</v>
      </c>
      <c r="I15" s="70" t="s">
        <v>44</v>
      </c>
      <c r="J15" s="78">
        <v>27.520000000000003</v>
      </c>
      <c r="K15" s="72">
        <f>SUM(D14:D15)</f>
        <v>13823</v>
      </c>
      <c r="L15">
        <f t="shared" si="1"/>
        <v>380408.96</v>
      </c>
      <c r="M15" s="18">
        <f t="shared" si="6"/>
        <v>6.378044066486277E-2</v>
      </c>
      <c r="N15" s="15">
        <f t="shared" si="7"/>
        <v>1.6500000000000021</v>
      </c>
      <c r="P15" s="76" t="s">
        <v>44</v>
      </c>
      <c r="Q15" s="87">
        <v>27.890000000000004</v>
      </c>
      <c r="R15" s="78">
        <f>SUM(K14:K15)</f>
        <v>16280</v>
      </c>
      <c r="S15">
        <f t="shared" si="2"/>
        <v>454049.20000000007</v>
      </c>
      <c r="T15" s="18">
        <f t="shared" si="8"/>
        <v>5.7240333586050074E-2</v>
      </c>
      <c r="U15" s="15">
        <f t="shared" si="9"/>
        <v>1.5100000000000016</v>
      </c>
      <c r="W15" s="85" t="s">
        <v>44</v>
      </c>
      <c r="X15" s="93">
        <v>28.540000000000003</v>
      </c>
      <c r="Y15" s="87">
        <f>SUM(R14:R15)</f>
        <v>17225</v>
      </c>
      <c r="Z15">
        <f t="shared" si="3"/>
        <v>491601.50000000006</v>
      </c>
      <c r="AA15" s="18">
        <f t="shared" si="10"/>
        <v>6.6915887850467204E-2</v>
      </c>
      <c r="AB15" s="15">
        <f t="shared" si="11"/>
        <v>1.7899999999999991</v>
      </c>
      <c r="AD15" s="91" t="s">
        <v>44</v>
      </c>
      <c r="AE15" s="99">
        <v>29.130000000000003</v>
      </c>
      <c r="AF15" s="93">
        <f>SUM(Y14:Y15)</f>
        <v>19115</v>
      </c>
      <c r="AG15">
        <f t="shared" si="4"/>
        <v>556819.95000000007</v>
      </c>
      <c r="AH15" s="18">
        <f t="shared" si="12"/>
        <v>6.3138686131386956E-2</v>
      </c>
      <c r="AI15" s="15">
        <f t="shared" si="13"/>
        <v>1.730000000000004</v>
      </c>
      <c r="AK15" s="97" t="s">
        <v>44</v>
      </c>
      <c r="AL15" s="109">
        <v>29.92</v>
      </c>
      <c r="AM15" s="99">
        <f>SUM(AF14:AF15)</f>
        <v>21005</v>
      </c>
      <c r="AN15">
        <f t="shared" si="5"/>
        <v>628469.60000000009</v>
      </c>
      <c r="AO15" s="18">
        <f t="shared" si="14"/>
        <v>6.8189932167083134E-2</v>
      </c>
      <c r="AP15" s="15">
        <f t="shared" si="15"/>
        <v>1.9100000000000001</v>
      </c>
    </row>
    <row r="16" spans="2:42" x14ac:dyDescent="0.35">
      <c r="B16" s="85"/>
      <c r="C16" s="87"/>
      <c r="D16" s="87"/>
      <c r="I16" s="85"/>
      <c r="J16" s="87"/>
      <c r="K16" s="87"/>
      <c r="M16" s="18">
        <f>SUM(J15/C15)-1</f>
        <v>1.8881895594224485E-2</v>
      </c>
      <c r="N16" s="15">
        <f>SUM(J15-C15)</f>
        <v>0.51000000000000156</v>
      </c>
      <c r="P16" s="85"/>
      <c r="Q16" s="87"/>
      <c r="R16" s="78"/>
      <c r="T16" s="18">
        <f>SUM(Q15/J15)-1</f>
        <v>1.3444767441860517E-2</v>
      </c>
      <c r="U16" s="15">
        <f>SUM(Q15-J15)</f>
        <v>0.37000000000000099</v>
      </c>
      <c r="W16" s="85"/>
      <c r="X16" s="87"/>
      <c r="Y16" s="87"/>
      <c r="AA16" s="18">
        <f>SUM(X15/Q15)-1</f>
        <v>2.3305844388669783E-2</v>
      </c>
      <c r="AB16" s="15">
        <f>SUM(X15-Q15)</f>
        <v>0.64999999999999858</v>
      </c>
      <c r="AD16" s="91"/>
      <c r="AE16" s="93"/>
      <c r="AH16" s="18">
        <f>SUM(AE15/X15)-1</f>
        <v>2.0672740014015423E-2</v>
      </c>
      <c r="AI16" s="15">
        <f>SUM(AE15-X15)</f>
        <v>0.58999999999999986</v>
      </c>
      <c r="AK16" s="97"/>
      <c r="AL16" s="99"/>
      <c r="AO16" s="18">
        <f>SUM(AL15/AE15)-1</f>
        <v>2.7119807758324788E-2</v>
      </c>
      <c r="AP16" s="15">
        <f>SUM(AL15-AE15)</f>
        <v>0.78999999999999915</v>
      </c>
    </row>
    <row r="17" spans="4:40" x14ac:dyDescent="0.35">
      <c r="D17" s="15">
        <f>SUM(D7:D15)</f>
        <v>25352</v>
      </c>
      <c r="E17" s="15">
        <f>SUM(E7:E15)</f>
        <v>645872.66000000015</v>
      </c>
      <c r="J17" s="72"/>
      <c r="K17" s="15">
        <f>SUM(K7:K15)</f>
        <v>25352</v>
      </c>
      <c r="L17" s="15">
        <f>SUM(L7:L15)</f>
        <v>665250.8600000001</v>
      </c>
      <c r="Q17" s="78"/>
      <c r="R17" s="15">
        <f>SUM(R8:R16)</f>
        <v>25352</v>
      </c>
      <c r="S17" s="15">
        <f>SUM(S7:S15)</f>
        <v>685181.08000000007</v>
      </c>
      <c r="X17" s="87"/>
      <c r="Y17" s="15">
        <f>SUM(Y9:Y16)</f>
        <v>25352</v>
      </c>
      <c r="Z17" s="15">
        <f>SUM(Z7:Z15)</f>
        <v>706388.66000000015</v>
      </c>
      <c r="AE17" s="93"/>
      <c r="AF17" s="15">
        <f>SUM(AF10:AF15)</f>
        <v>25352</v>
      </c>
      <c r="AG17" s="15">
        <f>SUM(AG7:AG15)</f>
        <v>728303.43000000017</v>
      </c>
      <c r="AL17" s="99"/>
      <c r="AM17" s="15">
        <f>SUM(AM11:AM15)</f>
        <v>25352</v>
      </c>
      <c r="AN17" s="15">
        <f>SUM(AN7:AN15)</f>
        <v>751606.88000000012</v>
      </c>
    </row>
    <row r="20" spans="4:40" x14ac:dyDescent="0.35">
      <c r="I20" t="s">
        <v>47</v>
      </c>
      <c r="J20" s="15">
        <f>SUM(K17)</f>
        <v>25352</v>
      </c>
      <c r="P20" t="s">
        <v>47</v>
      </c>
      <c r="Q20" s="15">
        <f>SUM(R17)</f>
        <v>25352</v>
      </c>
      <c r="W20" t="s">
        <v>47</v>
      </c>
      <c r="X20" s="15">
        <f>SUM(Y17)</f>
        <v>25352</v>
      </c>
      <c r="AD20" t="s">
        <v>47</v>
      </c>
      <c r="AE20" s="15">
        <f>SUM(AF17)</f>
        <v>25352</v>
      </c>
      <c r="AK20" t="s">
        <v>47</v>
      </c>
      <c r="AL20" s="15">
        <f>SUM(AM17)</f>
        <v>25352</v>
      </c>
    </row>
    <row r="21" spans="4:40" x14ac:dyDescent="0.35">
      <c r="I21" t="s">
        <v>14</v>
      </c>
      <c r="J21" s="15">
        <f>SUM(L17)</f>
        <v>665250.8600000001</v>
      </c>
      <c r="P21" t="s">
        <v>14</v>
      </c>
      <c r="Q21" s="15">
        <f>SUM(S17)</f>
        <v>685181.08000000007</v>
      </c>
      <c r="W21" t="s">
        <v>14</v>
      </c>
      <c r="X21" s="15">
        <f>SUM(Z17)</f>
        <v>706388.66000000015</v>
      </c>
      <c r="AD21" t="s">
        <v>14</v>
      </c>
      <c r="AE21" s="15">
        <f>SUM(AG17)</f>
        <v>728303.43000000017</v>
      </c>
      <c r="AK21" t="s">
        <v>14</v>
      </c>
      <c r="AL21" s="15">
        <f>SUM(AN17)</f>
        <v>751606.88000000012</v>
      </c>
    </row>
    <row r="22" spans="4:40" x14ac:dyDescent="0.35">
      <c r="I22" t="s">
        <v>20</v>
      </c>
      <c r="J22" s="18">
        <f>SUM(L17/E17)-1</f>
        <v>3.0003127861148338E-2</v>
      </c>
      <c r="P22" t="s">
        <v>20</v>
      </c>
      <c r="Q22" s="18">
        <f>SUM(S17/L17)-1</f>
        <v>2.9958954130476334E-2</v>
      </c>
      <c r="W22" t="s">
        <v>20</v>
      </c>
      <c r="X22" s="18">
        <f>SUM(Z17/S17)-1</f>
        <v>3.0951788686284232E-2</v>
      </c>
      <c r="AD22" t="s">
        <v>20</v>
      </c>
      <c r="AE22" s="18">
        <f>SUM(AG17/Z17)-1</f>
        <v>3.1023671869251146E-2</v>
      </c>
      <c r="AK22" t="s">
        <v>20</v>
      </c>
      <c r="AL22" s="18">
        <f>SUM(AN17/AG17)-1</f>
        <v>3.1996897227299925E-2</v>
      </c>
    </row>
    <row r="23" spans="4:40" x14ac:dyDescent="0.35">
      <c r="I23" t="s">
        <v>21</v>
      </c>
      <c r="J23" s="15">
        <f>SUM(L17-E17)</f>
        <v>19378.199999999953</v>
      </c>
      <c r="P23" t="s">
        <v>21</v>
      </c>
      <c r="Q23" s="15">
        <f>SUM(S17-L17)</f>
        <v>19930.219999999972</v>
      </c>
      <c r="W23" t="s">
        <v>21</v>
      </c>
      <c r="X23" s="15">
        <f>SUM(Z17-S17)</f>
        <v>21207.580000000075</v>
      </c>
      <c r="AD23" t="s">
        <v>21</v>
      </c>
      <c r="AE23" s="15">
        <f>SUM(AG17-Z17)</f>
        <v>21914.770000000019</v>
      </c>
      <c r="AK23" t="s">
        <v>21</v>
      </c>
      <c r="AL23" s="15">
        <f>SUM(AN17-AG17)</f>
        <v>23303.449999999953</v>
      </c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P21"/>
  <sheetViews>
    <sheetView topLeftCell="Y1" workbookViewId="0"/>
  </sheetViews>
  <sheetFormatPr defaultColWidth="9" defaultRowHeight="15.5" x14ac:dyDescent="0.35"/>
  <cols>
    <col min="4" max="4" width="10.08203125" bestFit="1" customWidth="1"/>
    <col min="5" max="5" width="11.08203125" customWidth="1"/>
    <col min="9" max="9" width="10" customWidth="1"/>
    <col min="10" max="10" width="12.33203125" bestFit="1" customWidth="1"/>
    <col min="11" max="11" width="11.5" customWidth="1"/>
    <col min="12" max="12" width="11" customWidth="1"/>
    <col min="17" max="17" width="12.5" customWidth="1"/>
    <col min="18" max="18" width="10.58203125" customWidth="1"/>
    <col min="19" max="19" width="11.58203125" customWidth="1"/>
    <col min="24" max="24" width="12.58203125" customWidth="1"/>
    <col min="25" max="25" width="10.33203125" customWidth="1"/>
    <col min="26" max="26" width="13.25" customWidth="1"/>
    <col min="31" max="31" width="13.5" customWidth="1"/>
    <col min="32" max="32" width="11.08203125" customWidth="1"/>
    <col min="33" max="33" width="12.25" customWidth="1"/>
    <col min="38" max="38" width="11.25" customWidth="1"/>
    <col min="39" max="39" width="10.83203125" customWidth="1"/>
    <col min="40" max="40" width="11.83203125" customWidth="1"/>
  </cols>
  <sheetData>
    <row r="2" spans="2:42" x14ac:dyDescent="0.35">
      <c r="B2" s="101" t="s">
        <v>0</v>
      </c>
      <c r="C2" s="102"/>
      <c r="I2" s="101" t="s">
        <v>12</v>
      </c>
      <c r="P2" s="101" t="s">
        <v>22</v>
      </c>
      <c r="W2" s="101" t="s">
        <v>24</v>
      </c>
      <c r="AD2" s="101" t="s">
        <v>48</v>
      </c>
      <c r="AK2" s="101" t="s">
        <v>49</v>
      </c>
    </row>
    <row r="3" spans="2:42" x14ac:dyDescent="0.35">
      <c r="B3" s="108" t="s">
        <v>1</v>
      </c>
      <c r="C3" s="103"/>
      <c r="I3" s="108" t="s">
        <v>13</v>
      </c>
      <c r="P3" s="108" t="s">
        <v>23</v>
      </c>
      <c r="W3" s="108" t="s">
        <v>25</v>
      </c>
      <c r="AD3" s="108" t="s">
        <v>27</v>
      </c>
      <c r="AK3" s="108" t="s">
        <v>27</v>
      </c>
    </row>
    <row r="4" spans="2:42" x14ac:dyDescent="0.35">
      <c r="B4" s="104" t="s">
        <v>45</v>
      </c>
      <c r="C4" s="100"/>
      <c r="I4" s="104" t="s">
        <v>45</v>
      </c>
      <c r="P4" s="104" t="s">
        <v>45</v>
      </c>
      <c r="W4" s="104" t="s">
        <v>45</v>
      </c>
      <c r="AD4" s="104" t="s">
        <v>45</v>
      </c>
      <c r="AK4" s="104" t="s">
        <v>45</v>
      </c>
    </row>
    <row r="5" spans="2:42" x14ac:dyDescent="0.35">
      <c r="B5" s="105" t="s">
        <v>2</v>
      </c>
      <c r="C5" s="106"/>
      <c r="I5" s="105" t="s">
        <v>2</v>
      </c>
      <c r="P5" s="105" t="s">
        <v>2</v>
      </c>
      <c r="W5" s="105" t="s">
        <v>2</v>
      </c>
      <c r="AD5" s="105" t="s">
        <v>2</v>
      </c>
      <c r="AK5" s="105" t="s">
        <v>2</v>
      </c>
    </row>
    <row r="6" spans="2:42" x14ac:dyDescent="0.35">
      <c r="B6" s="107" t="s">
        <v>3</v>
      </c>
      <c r="C6" s="107" t="s">
        <v>35</v>
      </c>
      <c r="D6" s="9" t="s">
        <v>46</v>
      </c>
      <c r="E6" s="9" t="s">
        <v>17</v>
      </c>
      <c r="F6" s="9" t="s">
        <v>18</v>
      </c>
      <c r="G6" s="9" t="s">
        <v>19</v>
      </c>
      <c r="I6" s="107" t="s">
        <v>3</v>
      </c>
      <c r="J6" s="107" t="s">
        <v>35</v>
      </c>
      <c r="K6" s="9" t="s">
        <v>46</v>
      </c>
      <c r="L6" s="9" t="s">
        <v>17</v>
      </c>
      <c r="M6" s="9" t="s">
        <v>18</v>
      </c>
      <c r="N6" s="9" t="s">
        <v>19</v>
      </c>
      <c r="P6" s="107" t="s">
        <v>3</v>
      </c>
      <c r="Q6" s="107" t="s">
        <v>35</v>
      </c>
      <c r="R6" s="9" t="s">
        <v>46</v>
      </c>
      <c r="S6" s="9" t="s">
        <v>17</v>
      </c>
      <c r="T6" s="9" t="s">
        <v>18</v>
      </c>
      <c r="U6" s="9" t="s">
        <v>19</v>
      </c>
      <c r="W6" s="107" t="s">
        <v>3</v>
      </c>
      <c r="X6" s="107" t="s">
        <v>35</v>
      </c>
      <c r="Y6" s="9" t="s">
        <v>46</v>
      </c>
      <c r="Z6" s="9" t="s">
        <v>17</v>
      </c>
      <c r="AA6" s="9" t="s">
        <v>18</v>
      </c>
      <c r="AB6" s="9" t="s">
        <v>19</v>
      </c>
      <c r="AD6" s="107" t="s">
        <v>3</v>
      </c>
      <c r="AE6" s="107" t="s">
        <v>35</v>
      </c>
      <c r="AF6" s="9" t="s">
        <v>46</v>
      </c>
      <c r="AG6" s="9" t="s">
        <v>17</v>
      </c>
      <c r="AH6" s="9" t="s">
        <v>18</v>
      </c>
      <c r="AI6" s="9" t="s">
        <v>19</v>
      </c>
      <c r="AK6" s="107" t="s">
        <v>3</v>
      </c>
      <c r="AL6" s="107" t="s">
        <v>35</v>
      </c>
      <c r="AM6" s="9" t="s">
        <v>46</v>
      </c>
      <c r="AN6" s="9" t="s">
        <v>17</v>
      </c>
      <c r="AO6" s="9" t="s">
        <v>18</v>
      </c>
      <c r="AP6" s="9" t="s">
        <v>19</v>
      </c>
    </row>
    <row r="7" spans="2:42" x14ac:dyDescent="0.35">
      <c r="B7" s="111" t="s">
        <v>36</v>
      </c>
      <c r="C7" s="110">
        <v>17.73</v>
      </c>
      <c r="D7" s="112"/>
      <c r="E7">
        <f>SUM(C7*D7)</f>
        <v>0</v>
      </c>
      <c r="I7" s="113" t="s">
        <v>36</v>
      </c>
      <c r="J7" s="114">
        <v>18</v>
      </c>
      <c r="L7">
        <f>SUM(J7*K7)</f>
        <v>0</v>
      </c>
      <c r="P7" s="115" t="s">
        <v>36</v>
      </c>
      <c r="Q7" s="116">
        <v>18.41</v>
      </c>
      <c r="S7">
        <f>SUM(Q7*R7)</f>
        <v>0</v>
      </c>
      <c r="W7" s="117" t="s">
        <v>36</v>
      </c>
      <c r="X7" s="118">
        <v>18.860000000000003</v>
      </c>
      <c r="Z7">
        <f>SUM(X7*Y7)</f>
        <v>0</v>
      </c>
      <c r="AD7" s="119" t="s">
        <v>36</v>
      </c>
      <c r="AE7" s="120">
        <v>19.46</v>
      </c>
      <c r="AG7">
        <f>SUM(AE7*AF7)</f>
        <v>0</v>
      </c>
      <c r="AK7" s="121" t="s">
        <v>36</v>
      </c>
      <c r="AL7" s="122">
        <v>20.130000000000003</v>
      </c>
      <c r="AN7">
        <f>SUM(AL7*AM7)</f>
        <v>0</v>
      </c>
    </row>
    <row r="8" spans="2:42" x14ac:dyDescent="0.35">
      <c r="B8" s="111" t="s">
        <v>37</v>
      </c>
      <c r="C8" s="110">
        <v>17.73</v>
      </c>
      <c r="D8" s="112">
        <v>850.50027999999998</v>
      </c>
      <c r="E8">
        <f t="shared" ref="E8:E13" si="0">SUM(C8*D8)</f>
        <v>15079.369964400001</v>
      </c>
      <c r="I8" s="113" t="s">
        <v>37</v>
      </c>
      <c r="J8" s="114">
        <v>18</v>
      </c>
      <c r="K8" s="114"/>
      <c r="L8">
        <f t="shared" ref="L8:L13" si="1">SUM(J8*K8)</f>
        <v>0</v>
      </c>
      <c r="M8" s="18">
        <f>SUM(J8/C7)-1</f>
        <v>1.5228426395939021E-2</v>
      </c>
      <c r="N8" s="15">
        <f>SUM(J8-C7)</f>
        <v>0.26999999999999957</v>
      </c>
      <c r="P8" s="115" t="s">
        <v>37</v>
      </c>
      <c r="Q8" s="116">
        <v>18.41</v>
      </c>
      <c r="S8">
        <f t="shared" ref="S8:S13" si="2">SUM(Q8*R8)</f>
        <v>0</v>
      </c>
      <c r="T8" s="18">
        <f>SUM(Q8/J7)-1</f>
        <v>2.2777777777777786E-2</v>
      </c>
      <c r="U8" s="15">
        <f>SUM(Q8-J7)</f>
        <v>0.41000000000000014</v>
      </c>
      <c r="W8" s="117" t="s">
        <v>37</v>
      </c>
      <c r="X8" s="118">
        <v>18.860000000000003</v>
      </c>
      <c r="Z8">
        <f t="shared" ref="Z8:Z13" si="3">SUM(X8*Y8)</f>
        <v>0</v>
      </c>
      <c r="AA8" s="18">
        <f>SUM(X8/Q7)-1</f>
        <v>2.4443237370994186E-2</v>
      </c>
      <c r="AB8" s="15">
        <f>SUM(X8-Q7)</f>
        <v>0.45000000000000284</v>
      </c>
      <c r="AD8" s="119" t="s">
        <v>37</v>
      </c>
      <c r="AE8" s="120">
        <v>19.46</v>
      </c>
      <c r="AG8">
        <f t="shared" ref="AG8:AG13" si="4">SUM(AE8*AF8)</f>
        <v>0</v>
      </c>
      <c r="AH8" s="18">
        <f>SUM(AE8/X7)-1</f>
        <v>3.1813361611876978E-2</v>
      </c>
      <c r="AI8" s="15">
        <f>SUM(AE8-X7)</f>
        <v>0.59999999999999787</v>
      </c>
      <c r="AK8" s="121" t="s">
        <v>37</v>
      </c>
      <c r="AL8" s="122">
        <v>20.130000000000003</v>
      </c>
      <c r="AN8">
        <f t="shared" ref="AN8:AN13" si="5">SUM(AL8*AM8)</f>
        <v>0</v>
      </c>
      <c r="AO8" s="18">
        <f>SUM(AL8/AE7)-1</f>
        <v>3.4429599177800752E-2</v>
      </c>
      <c r="AP8" s="15">
        <f>SUM(AL8-AE7)</f>
        <v>0.67000000000000171</v>
      </c>
    </row>
    <row r="9" spans="2:42" x14ac:dyDescent="0.35">
      <c r="B9" s="111" t="s">
        <v>38</v>
      </c>
      <c r="C9" s="110">
        <v>19.240000000000002</v>
      </c>
      <c r="D9" s="112">
        <v>1701</v>
      </c>
      <c r="E9">
        <f t="shared" si="0"/>
        <v>32727.24</v>
      </c>
      <c r="I9" s="113" t="s">
        <v>38</v>
      </c>
      <c r="J9" s="114">
        <v>19.510000000000002</v>
      </c>
      <c r="K9" s="114">
        <v>850.50027999999998</v>
      </c>
      <c r="L9">
        <f t="shared" si="1"/>
        <v>16593.260462800001</v>
      </c>
      <c r="M9" s="18">
        <f t="shared" ref="M9:M13" si="6">SUM(J9/C8)-1</f>
        <v>0.10039481105470949</v>
      </c>
      <c r="N9" s="15">
        <f t="shared" ref="N9:N13" si="7">SUM(J9-C8)</f>
        <v>1.7800000000000011</v>
      </c>
      <c r="P9" s="115" t="s">
        <v>38</v>
      </c>
      <c r="Q9" s="116">
        <v>19.920000000000002</v>
      </c>
      <c r="R9" s="116"/>
      <c r="S9">
        <f t="shared" si="2"/>
        <v>0</v>
      </c>
      <c r="T9" s="18">
        <f t="shared" ref="T9:T13" si="8">SUM(Q9/J8)-1</f>
        <v>0.10666666666666669</v>
      </c>
      <c r="U9" s="15">
        <f t="shared" ref="U9:U13" si="9">SUM(Q9-J8)</f>
        <v>1.9200000000000017</v>
      </c>
      <c r="W9" s="117" t="s">
        <v>38</v>
      </c>
      <c r="X9" s="118">
        <v>20.370000000000005</v>
      </c>
      <c r="Z9">
        <f t="shared" si="3"/>
        <v>0</v>
      </c>
      <c r="AA9" s="18">
        <f t="shared" ref="AA9:AA13" si="10">SUM(X9/Q8)-1</f>
        <v>0.10646387832699644</v>
      </c>
      <c r="AB9" s="15">
        <f t="shared" ref="AB9:AB13" si="11">SUM(X9-Q8)</f>
        <v>1.9600000000000044</v>
      </c>
      <c r="AD9" s="119" t="s">
        <v>38</v>
      </c>
      <c r="AE9" s="120">
        <v>20.97</v>
      </c>
      <c r="AG9">
        <f t="shared" si="4"/>
        <v>0</v>
      </c>
      <c r="AH9" s="18">
        <f t="shared" ref="AH9:AH13" si="12">SUM(AE9/X8)-1</f>
        <v>0.11187698833510051</v>
      </c>
      <c r="AI9" s="15">
        <f t="shared" ref="AI9:AI13" si="13">SUM(AE9-X8)</f>
        <v>2.1099999999999959</v>
      </c>
      <c r="AK9" s="121" t="s">
        <v>38</v>
      </c>
      <c r="AL9" s="122">
        <v>21.640000000000004</v>
      </c>
      <c r="AN9">
        <f t="shared" si="5"/>
        <v>0</v>
      </c>
      <c r="AO9" s="18">
        <f t="shared" ref="AO9:AO13" si="14">SUM(AL9/AE8)-1</f>
        <v>0.11202466598150074</v>
      </c>
      <c r="AP9" s="15">
        <f t="shared" ref="AP9:AP13" si="15">SUM(AL9-AE8)</f>
        <v>2.1800000000000033</v>
      </c>
    </row>
    <row r="10" spans="2:42" x14ac:dyDescent="0.35">
      <c r="B10" s="111" t="s">
        <v>39</v>
      </c>
      <c r="C10" s="110">
        <v>19.240000000000002</v>
      </c>
      <c r="D10" s="112">
        <v>1701</v>
      </c>
      <c r="E10">
        <f t="shared" si="0"/>
        <v>32727.24</v>
      </c>
      <c r="I10" s="113" t="s">
        <v>39</v>
      </c>
      <c r="J10" s="114">
        <v>19.510000000000002</v>
      </c>
      <c r="K10" s="114">
        <v>1701</v>
      </c>
      <c r="L10">
        <f t="shared" si="1"/>
        <v>33186.51</v>
      </c>
      <c r="M10" s="18">
        <f t="shared" si="6"/>
        <v>1.4033264033264103E-2</v>
      </c>
      <c r="N10" s="15">
        <f t="shared" si="7"/>
        <v>0.26999999999999957</v>
      </c>
      <c r="P10" s="115" t="s">
        <v>39</v>
      </c>
      <c r="Q10" s="116">
        <v>19.920000000000002</v>
      </c>
      <c r="R10" s="116">
        <v>850.50027999999998</v>
      </c>
      <c r="S10">
        <f t="shared" si="2"/>
        <v>16941.9655776</v>
      </c>
      <c r="T10" s="18">
        <f t="shared" si="8"/>
        <v>2.1014864172219427E-2</v>
      </c>
      <c r="U10" s="15">
        <f t="shared" si="9"/>
        <v>0.41000000000000014</v>
      </c>
      <c r="W10" s="117" t="s">
        <v>39</v>
      </c>
      <c r="X10" s="118">
        <v>20.370000000000005</v>
      </c>
      <c r="Y10" s="118"/>
      <c r="Z10">
        <f t="shared" si="3"/>
        <v>0</v>
      </c>
      <c r="AA10" s="18">
        <f t="shared" si="10"/>
        <v>2.2590361445783191E-2</v>
      </c>
      <c r="AB10" s="15">
        <f t="shared" si="11"/>
        <v>0.45000000000000284</v>
      </c>
      <c r="AD10" s="119" t="s">
        <v>39</v>
      </c>
      <c r="AE10" s="120">
        <v>20.97</v>
      </c>
      <c r="AG10">
        <f t="shared" si="4"/>
        <v>0</v>
      </c>
      <c r="AH10" s="18">
        <f t="shared" si="12"/>
        <v>2.9455081001472427E-2</v>
      </c>
      <c r="AI10" s="15">
        <f t="shared" si="13"/>
        <v>0.59999999999999432</v>
      </c>
      <c r="AK10" s="121" t="s">
        <v>39</v>
      </c>
      <c r="AL10" s="122">
        <v>21.640000000000004</v>
      </c>
      <c r="AN10">
        <f t="shared" si="5"/>
        <v>0</v>
      </c>
      <c r="AO10" s="18">
        <f t="shared" si="14"/>
        <v>3.1950405340963606E-2</v>
      </c>
      <c r="AP10" s="15">
        <f t="shared" si="15"/>
        <v>0.67000000000000526</v>
      </c>
    </row>
    <row r="11" spans="2:42" x14ac:dyDescent="0.35">
      <c r="B11" s="111" t="s">
        <v>40</v>
      </c>
      <c r="C11" s="110">
        <v>20.6</v>
      </c>
      <c r="D11" s="112"/>
      <c r="E11">
        <f t="shared" si="0"/>
        <v>0</v>
      </c>
      <c r="I11" s="113" t="s">
        <v>40</v>
      </c>
      <c r="J11" s="114">
        <v>20.869999999999997</v>
      </c>
      <c r="K11" s="114">
        <v>1701</v>
      </c>
      <c r="L11">
        <f t="shared" si="1"/>
        <v>35499.869999999995</v>
      </c>
      <c r="M11" s="18">
        <f t="shared" si="6"/>
        <v>8.471933471933446E-2</v>
      </c>
      <c r="N11" s="15">
        <f t="shared" si="7"/>
        <v>1.6299999999999955</v>
      </c>
      <c r="P11" s="115" t="s">
        <v>40</v>
      </c>
      <c r="Q11" s="116">
        <v>21.28</v>
      </c>
      <c r="R11" s="116">
        <v>1701</v>
      </c>
      <c r="S11">
        <f t="shared" si="2"/>
        <v>36197.279999999999</v>
      </c>
      <c r="T11" s="18">
        <f t="shared" si="8"/>
        <v>9.0722706304459333E-2</v>
      </c>
      <c r="U11" s="15">
        <f t="shared" si="9"/>
        <v>1.7699999999999996</v>
      </c>
      <c r="W11" s="117" t="s">
        <v>40</v>
      </c>
      <c r="X11" s="118">
        <v>21.73</v>
      </c>
      <c r="Y11" s="118">
        <v>850.50027999999998</v>
      </c>
      <c r="Z11">
        <f t="shared" si="3"/>
        <v>18481.371084400002</v>
      </c>
      <c r="AA11" s="18">
        <f t="shared" si="10"/>
        <v>9.0863453815261064E-2</v>
      </c>
      <c r="AB11" s="15">
        <f t="shared" si="11"/>
        <v>1.8099999999999987</v>
      </c>
      <c r="AD11" s="119" t="s">
        <v>40</v>
      </c>
      <c r="AE11" s="120">
        <v>22.33</v>
      </c>
      <c r="AF11" s="120"/>
      <c r="AG11">
        <f t="shared" si="4"/>
        <v>0</v>
      </c>
      <c r="AH11" s="18">
        <f t="shared" si="12"/>
        <v>9.6219931271477321E-2</v>
      </c>
      <c r="AI11" s="15">
        <f t="shared" si="13"/>
        <v>1.9599999999999937</v>
      </c>
      <c r="AK11" s="121" t="s">
        <v>40</v>
      </c>
      <c r="AL11" s="122">
        <v>23</v>
      </c>
      <c r="AN11">
        <f t="shared" si="5"/>
        <v>0</v>
      </c>
      <c r="AO11" s="18">
        <f t="shared" si="14"/>
        <v>9.6804959465903728E-2</v>
      </c>
      <c r="AP11" s="15">
        <f t="shared" si="15"/>
        <v>2.0300000000000011</v>
      </c>
    </row>
    <row r="12" spans="2:42" x14ac:dyDescent="0.35">
      <c r="B12" s="111" t="s">
        <v>41</v>
      </c>
      <c r="C12" s="110">
        <v>20.6</v>
      </c>
      <c r="D12" s="112"/>
      <c r="E12">
        <f t="shared" si="0"/>
        <v>0</v>
      </c>
      <c r="I12" s="113" t="s">
        <v>41</v>
      </c>
      <c r="J12" s="114">
        <v>20.869999999999997</v>
      </c>
      <c r="K12" s="114"/>
      <c r="L12">
        <f t="shared" si="1"/>
        <v>0</v>
      </c>
      <c r="M12" s="18">
        <f t="shared" si="6"/>
        <v>1.310679611650456E-2</v>
      </c>
      <c r="N12" s="15">
        <f t="shared" si="7"/>
        <v>0.26999999999999602</v>
      </c>
      <c r="P12" s="115" t="s">
        <v>41</v>
      </c>
      <c r="Q12" s="116">
        <v>21.28</v>
      </c>
      <c r="R12" s="116">
        <v>1701</v>
      </c>
      <c r="S12">
        <f t="shared" si="2"/>
        <v>36197.279999999999</v>
      </c>
      <c r="T12" s="18">
        <f t="shared" si="8"/>
        <v>1.964542405366565E-2</v>
      </c>
      <c r="U12" s="15">
        <f t="shared" si="9"/>
        <v>0.41000000000000369</v>
      </c>
      <c r="W12" s="117" t="s">
        <v>41</v>
      </c>
      <c r="X12" s="118">
        <v>21.73</v>
      </c>
      <c r="Y12" s="118">
        <v>1701</v>
      </c>
      <c r="Z12">
        <f t="shared" si="3"/>
        <v>36962.730000000003</v>
      </c>
      <c r="AA12" s="18">
        <f t="shared" si="10"/>
        <v>2.1146616541353414E-2</v>
      </c>
      <c r="AB12" s="15">
        <f t="shared" si="11"/>
        <v>0.44999999999999929</v>
      </c>
      <c r="AD12" s="119" t="s">
        <v>41</v>
      </c>
      <c r="AE12" s="120">
        <v>22.33</v>
      </c>
      <c r="AF12" s="120">
        <v>850.50027999999998</v>
      </c>
      <c r="AG12">
        <f t="shared" si="4"/>
        <v>18991.6712524</v>
      </c>
      <c r="AH12" s="18">
        <f t="shared" si="12"/>
        <v>2.7611596870685595E-2</v>
      </c>
      <c r="AI12" s="15">
        <f t="shared" si="13"/>
        <v>0.59999999999999787</v>
      </c>
      <c r="AK12" s="121" t="s">
        <v>41</v>
      </c>
      <c r="AL12" s="122">
        <v>23</v>
      </c>
      <c r="AM12" s="122"/>
      <c r="AN12">
        <f t="shared" si="5"/>
        <v>0</v>
      </c>
      <c r="AO12" s="18">
        <f t="shared" si="14"/>
        <v>3.0004478280340363E-2</v>
      </c>
      <c r="AP12" s="15">
        <f t="shared" si="15"/>
        <v>0.67000000000000171</v>
      </c>
    </row>
    <row r="13" spans="2:42" x14ac:dyDescent="0.35">
      <c r="B13" s="111" t="s">
        <v>50</v>
      </c>
      <c r="C13" s="110">
        <v>21.42</v>
      </c>
      <c r="D13" s="112">
        <v>6237</v>
      </c>
      <c r="E13">
        <f t="shared" si="0"/>
        <v>133596.54</v>
      </c>
      <c r="I13" s="113" t="s">
        <v>50</v>
      </c>
      <c r="J13" s="114">
        <v>21.69</v>
      </c>
      <c r="K13" s="114">
        <v>6237</v>
      </c>
      <c r="L13">
        <f t="shared" si="1"/>
        <v>135280.53</v>
      </c>
      <c r="M13" s="18">
        <f t="shared" si="6"/>
        <v>5.2912621359223255E-2</v>
      </c>
      <c r="N13" s="15">
        <f t="shared" si="7"/>
        <v>1.0899999999999999</v>
      </c>
      <c r="P13" s="115" t="s">
        <v>50</v>
      </c>
      <c r="Q13" s="116">
        <v>22.1</v>
      </c>
      <c r="R13" s="116">
        <v>6237</v>
      </c>
      <c r="S13">
        <f t="shared" si="2"/>
        <v>137837.70000000001</v>
      </c>
      <c r="T13" s="18">
        <f t="shared" si="8"/>
        <v>5.893627216099695E-2</v>
      </c>
      <c r="U13" s="15">
        <f t="shared" si="9"/>
        <v>1.230000000000004</v>
      </c>
      <c r="W13" s="117" t="s">
        <v>50</v>
      </c>
      <c r="X13" s="118">
        <v>22.520000000000003</v>
      </c>
      <c r="Y13" s="118">
        <f>SUM(R12:R13)</f>
        <v>7938</v>
      </c>
      <c r="Z13">
        <f t="shared" si="3"/>
        <v>178763.76000000004</v>
      </c>
      <c r="AA13" s="18">
        <f t="shared" si="10"/>
        <v>5.8270676691729362E-2</v>
      </c>
      <c r="AB13" s="15">
        <f t="shared" si="11"/>
        <v>1.240000000000002</v>
      </c>
      <c r="AD13" s="119" t="s">
        <v>50</v>
      </c>
      <c r="AE13" s="120">
        <v>23.08</v>
      </c>
      <c r="AF13" s="120">
        <f>SUM(Y12:Y13)</f>
        <v>9639</v>
      </c>
      <c r="AG13">
        <f t="shared" si="4"/>
        <v>222468.12</v>
      </c>
      <c r="AH13" s="18">
        <f t="shared" si="12"/>
        <v>6.2126092959042589E-2</v>
      </c>
      <c r="AI13" s="15">
        <f t="shared" si="13"/>
        <v>1.3499999999999979</v>
      </c>
      <c r="AK13" s="121" t="s">
        <v>50</v>
      </c>
      <c r="AL13" s="122">
        <v>23.750000000000004</v>
      </c>
      <c r="AM13" s="122">
        <f>SUM(AF12:AF13)</f>
        <v>10489.50028</v>
      </c>
      <c r="AN13">
        <f t="shared" si="5"/>
        <v>249125.63165000005</v>
      </c>
      <c r="AO13" s="18">
        <f t="shared" si="14"/>
        <v>6.3591580832960348E-2</v>
      </c>
      <c r="AP13" s="15">
        <f t="shared" si="15"/>
        <v>1.4200000000000053</v>
      </c>
    </row>
    <row r="14" spans="2:42" x14ac:dyDescent="0.35">
      <c r="B14" s="107"/>
      <c r="C14" s="109"/>
      <c r="D14" s="109"/>
      <c r="I14" s="107"/>
      <c r="J14" s="109"/>
      <c r="M14" s="18">
        <f>SUM(J13/C13)-1</f>
        <v>1.2605042016806678E-2</v>
      </c>
      <c r="N14" s="15">
        <f>SUM(J13-C13)</f>
        <v>0.26999999999999957</v>
      </c>
      <c r="P14" s="107"/>
      <c r="Q14" s="109"/>
      <c r="T14" s="18">
        <f>SUM(Q13/J13)-1</f>
        <v>1.8902720147533358E-2</v>
      </c>
      <c r="U14" s="15">
        <f>SUM(Q13-J13)</f>
        <v>0.41000000000000014</v>
      </c>
      <c r="W14" s="107"/>
      <c r="X14" s="109"/>
      <c r="Y14" s="118"/>
      <c r="AA14" s="18">
        <f>SUM(X13/Q13)-1</f>
        <v>1.9004524886877983E-2</v>
      </c>
      <c r="AB14" s="15">
        <f>SUM(X13-Q13)</f>
        <v>0.42000000000000171</v>
      </c>
      <c r="AD14" s="107"/>
      <c r="AE14" s="109"/>
      <c r="AF14" s="120"/>
      <c r="AH14" s="18">
        <f>SUM(AE13/X13)-1</f>
        <v>2.4866785079928677E-2</v>
      </c>
      <c r="AI14" s="15">
        <f>SUM(AE13-X13)</f>
        <v>0.55999999999999517</v>
      </c>
      <c r="AK14" s="107"/>
      <c r="AL14" s="109"/>
      <c r="AM14" s="122"/>
      <c r="AO14" s="18">
        <f>SUM(AL13/AE13)-1</f>
        <v>2.902946273830187E-2</v>
      </c>
      <c r="AP14" s="15">
        <f>SUM(AL13-AE13)</f>
        <v>0.67000000000000526</v>
      </c>
    </row>
    <row r="15" spans="2:42" x14ac:dyDescent="0.35">
      <c r="D15" s="15">
        <f>SUM(D7:D13)</f>
        <v>10489.50028</v>
      </c>
      <c r="E15" s="15">
        <f>SUM(E7:E13)</f>
        <v>214130.38996440003</v>
      </c>
      <c r="J15" s="109"/>
      <c r="K15" s="15">
        <f>SUM(K7:K13)</f>
        <v>10489.50028</v>
      </c>
      <c r="L15" s="15">
        <f>SUM(L7:L13)</f>
        <v>220560.17046280002</v>
      </c>
      <c r="Q15" s="109"/>
      <c r="R15" s="15">
        <f>SUM(R8:R13)</f>
        <v>10489.50028</v>
      </c>
      <c r="S15" s="15">
        <f>SUM(S7:S13)</f>
        <v>227174.22557760001</v>
      </c>
      <c r="X15" s="109"/>
      <c r="Y15" s="15">
        <f>SUM(Y9:Y14)</f>
        <v>10489.50028</v>
      </c>
      <c r="Z15" s="15">
        <f>SUM(Z7:Z13)</f>
        <v>234207.86108440004</v>
      </c>
      <c r="AE15" s="109"/>
      <c r="AF15" s="15">
        <f>SUM(AF10:AF13)</f>
        <v>10489.50028</v>
      </c>
      <c r="AG15" s="15">
        <f>SUM(AG7:AG13)</f>
        <v>241459.7912524</v>
      </c>
      <c r="AL15" s="109"/>
      <c r="AM15" s="15">
        <f>SUM(AM11:AM13)</f>
        <v>10489.50028</v>
      </c>
      <c r="AN15" s="15">
        <f>SUM(AN7:AN13)</f>
        <v>249125.63165000005</v>
      </c>
    </row>
    <row r="18" spans="9:38" x14ac:dyDescent="0.35">
      <c r="I18" t="s">
        <v>47</v>
      </c>
      <c r="J18" s="15">
        <f>SUM(K15)</f>
        <v>10489.50028</v>
      </c>
      <c r="P18" t="s">
        <v>47</v>
      </c>
      <c r="Q18" s="15">
        <f>SUM(R15)</f>
        <v>10489.50028</v>
      </c>
      <c r="W18" t="s">
        <v>47</v>
      </c>
      <c r="X18" s="15">
        <f>SUM(Y15)</f>
        <v>10489.50028</v>
      </c>
      <c r="AD18" t="s">
        <v>47</v>
      </c>
      <c r="AE18" s="15">
        <f>SUM(AF15)</f>
        <v>10489.50028</v>
      </c>
      <c r="AK18" t="s">
        <v>47</v>
      </c>
      <c r="AL18" s="15">
        <f>SUM(AM15)</f>
        <v>10489.50028</v>
      </c>
    </row>
    <row r="19" spans="9:38" x14ac:dyDescent="0.35">
      <c r="I19" t="s">
        <v>14</v>
      </c>
      <c r="J19" s="15">
        <f>SUM(L15)</f>
        <v>220560.17046280002</v>
      </c>
      <c r="P19" t="s">
        <v>14</v>
      </c>
      <c r="Q19" s="15">
        <f>SUM(S15)</f>
        <v>227174.22557760001</v>
      </c>
      <c r="W19" t="s">
        <v>14</v>
      </c>
      <c r="X19" s="15">
        <f>SUM(Z15)</f>
        <v>234207.86108440004</v>
      </c>
      <c r="AD19" t="s">
        <v>14</v>
      </c>
      <c r="AE19" s="15">
        <f>SUM(AG15)</f>
        <v>241459.7912524</v>
      </c>
      <c r="AK19" t="s">
        <v>14</v>
      </c>
      <c r="AL19" s="15">
        <f>SUM(AN15)</f>
        <v>249125.63165000005</v>
      </c>
    </row>
    <row r="20" spans="9:38" x14ac:dyDescent="0.35">
      <c r="I20" t="s">
        <v>20</v>
      </c>
      <c r="J20" s="18">
        <f>SUM(L15/E15)-1</f>
        <v>3.0027407597160494E-2</v>
      </c>
      <c r="P20" t="s">
        <v>20</v>
      </c>
      <c r="Q20" s="18">
        <f>SUM(S15/L15)-1</f>
        <v>2.998753175118507E-2</v>
      </c>
      <c r="W20" t="s">
        <v>20</v>
      </c>
      <c r="X20" s="18">
        <f>SUM(Z15/S15)-1</f>
        <v>3.0961415138168524E-2</v>
      </c>
      <c r="AD20" t="s">
        <v>20</v>
      </c>
      <c r="AE20" s="18">
        <f>SUM(AG15/Z15)-1</f>
        <v>3.0963649701692297E-2</v>
      </c>
      <c r="AK20" t="s">
        <v>20</v>
      </c>
      <c r="AL20" s="18">
        <f>SUM(AN15/AG15)-1</f>
        <v>3.1747896234975537E-2</v>
      </c>
    </row>
    <row r="21" spans="9:38" x14ac:dyDescent="0.35">
      <c r="I21" t="s">
        <v>21</v>
      </c>
      <c r="J21" s="15">
        <f>SUM(L15-E15)</f>
        <v>6429.7804983999813</v>
      </c>
      <c r="P21" t="s">
        <v>21</v>
      </c>
      <c r="Q21" s="15">
        <f>SUM(S15-L15)</f>
        <v>6614.055114799994</v>
      </c>
      <c r="W21" t="s">
        <v>21</v>
      </c>
      <c r="X21" s="15">
        <f>SUM(Z15-S15)</f>
        <v>7033.6355068000266</v>
      </c>
      <c r="AD21" t="s">
        <v>21</v>
      </c>
      <c r="AE21" s="15">
        <f>SUM(AG15-Z15)</f>
        <v>7251.9301679999626</v>
      </c>
      <c r="AK21" t="s">
        <v>21</v>
      </c>
      <c r="AL21" s="15">
        <f>SUM(AN15-AG15)</f>
        <v>7665.8403976000554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6"/>
  <sheetViews>
    <sheetView workbookViewId="0"/>
  </sheetViews>
  <sheetFormatPr defaultColWidth="9" defaultRowHeight="15.5" x14ac:dyDescent="0.35"/>
  <cols>
    <col min="2" max="2" width="11.08203125" bestFit="1" customWidth="1"/>
    <col min="4" max="5" width="11.25" customWidth="1"/>
    <col min="6" max="6" width="11.5" customWidth="1"/>
    <col min="7" max="7" width="12.08203125" customWidth="1"/>
    <col min="8" max="8" width="12" customWidth="1"/>
    <col min="9" max="9" width="11.25" customWidth="1"/>
    <col min="10" max="10" width="12.25" customWidth="1"/>
    <col min="11" max="11" width="12.08203125" customWidth="1"/>
    <col min="12" max="13" width="12.25" customWidth="1"/>
  </cols>
  <sheetData>
    <row r="2" spans="1:13" x14ac:dyDescent="0.35">
      <c r="A2" s="80" t="s">
        <v>51</v>
      </c>
    </row>
    <row r="3" spans="1:13" x14ac:dyDescent="0.35">
      <c r="B3" s="123" t="s">
        <v>52</v>
      </c>
      <c r="C3" s="124"/>
      <c r="D3" s="123" t="s">
        <v>53</v>
      </c>
      <c r="E3" s="124"/>
      <c r="F3" s="123" t="s">
        <v>54</v>
      </c>
      <c r="G3" s="124"/>
      <c r="H3" s="123" t="s">
        <v>55</v>
      </c>
      <c r="I3" s="124"/>
      <c r="J3" s="123" t="s">
        <v>56</v>
      </c>
      <c r="K3" s="124"/>
      <c r="L3" s="123" t="s">
        <v>57</v>
      </c>
    </row>
    <row r="4" spans="1:13" x14ac:dyDescent="0.35">
      <c r="B4" s="123" t="s">
        <v>58</v>
      </c>
      <c r="C4" s="124"/>
      <c r="D4" s="123" t="s">
        <v>59</v>
      </c>
      <c r="E4" s="124"/>
      <c r="F4" s="123" t="s">
        <v>60</v>
      </c>
      <c r="G4" s="124"/>
      <c r="H4" s="123" t="s">
        <v>61</v>
      </c>
      <c r="I4" s="124"/>
      <c r="J4" s="123" t="s">
        <v>62</v>
      </c>
      <c r="K4" s="124"/>
      <c r="L4" s="123" t="s">
        <v>63</v>
      </c>
    </row>
    <row r="5" spans="1:13" x14ac:dyDescent="0.35">
      <c r="A5" s="80" t="s">
        <v>64</v>
      </c>
      <c r="B5" s="128">
        <v>43.66</v>
      </c>
      <c r="C5" s="128"/>
      <c r="D5" s="128">
        <v>44.969799999999999</v>
      </c>
      <c r="E5" s="128"/>
      <c r="F5" s="128">
        <v>46.318894</v>
      </c>
      <c r="G5" s="128"/>
      <c r="H5" s="128">
        <v>47.754779713999994</v>
      </c>
      <c r="I5" s="128"/>
      <c r="J5" s="128">
        <v>49.235177885133993</v>
      </c>
      <c r="K5" s="128"/>
      <c r="L5" s="128">
        <v>50.810703577458284</v>
      </c>
    </row>
    <row r="6" spans="1:13" x14ac:dyDescent="0.35">
      <c r="A6" s="80" t="s">
        <v>46</v>
      </c>
      <c r="B6">
        <v>2080</v>
      </c>
      <c r="D6">
        <v>2080</v>
      </c>
      <c r="F6">
        <v>2080</v>
      </c>
      <c r="H6">
        <v>2080</v>
      </c>
      <c r="J6">
        <v>2080</v>
      </c>
      <c r="L6">
        <v>2080</v>
      </c>
    </row>
    <row r="7" spans="1:13" x14ac:dyDescent="0.35">
      <c r="A7" s="80" t="s">
        <v>17</v>
      </c>
      <c r="B7" s="19">
        <f>SUM(B5*B6)</f>
        <v>90812.799999999988</v>
      </c>
      <c r="C7" s="19"/>
      <c r="D7" s="19">
        <f t="shared" ref="D7:L7" si="0">SUM(D5*D6)</f>
        <v>93537.183999999994</v>
      </c>
      <c r="E7" s="19"/>
      <c r="F7" s="19">
        <f t="shared" si="0"/>
        <v>96343.29952</v>
      </c>
      <c r="G7" s="19"/>
      <c r="H7" s="19">
        <f t="shared" si="0"/>
        <v>99329.94180511999</v>
      </c>
      <c r="I7" s="19"/>
      <c r="J7" s="19">
        <f t="shared" si="0"/>
        <v>102409.1700010787</v>
      </c>
      <c r="K7" s="19"/>
      <c r="L7" s="19">
        <f t="shared" si="0"/>
        <v>105686.26344111323</v>
      </c>
    </row>
    <row r="8" spans="1:13" x14ac:dyDescent="0.35">
      <c r="A8" s="80"/>
      <c r="B8" s="19"/>
      <c r="C8" s="19"/>
      <c r="D8" s="19" t="s">
        <v>19</v>
      </c>
      <c r="E8" s="19">
        <f>SUM(D7-B7)</f>
        <v>2724.3840000000055</v>
      </c>
      <c r="F8" s="19" t="s">
        <v>19</v>
      </c>
      <c r="G8" s="19">
        <f>SUM(F7-D7)</f>
        <v>2806.1155200000067</v>
      </c>
      <c r="H8" s="19" t="s">
        <v>19</v>
      </c>
      <c r="I8" s="19">
        <f>SUM(H7-F7)</f>
        <v>2986.6422851199895</v>
      </c>
      <c r="J8" s="19" t="s">
        <v>19</v>
      </c>
      <c r="K8" s="19">
        <f>SUM(J7-H7)</f>
        <v>3079.2281959587126</v>
      </c>
      <c r="L8" s="19" t="s">
        <v>19</v>
      </c>
      <c r="M8" s="19">
        <f>SUM(L7-J7)</f>
        <v>3277.0934400345286</v>
      </c>
    </row>
    <row r="9" spans="1:13" x14ac:dyDescent="0.35">
      <c r="A9" s="80"/>
      <c r="B9" s="19"/>
      <c r="C9" s="19"/>
      <c r="D9" s="19" t="s">
        <v>18</v>
      </c>
      <c r="E9" s="18">
        <f>SUM(D7/B7)-1</f>
        <v>3.0000000000000027E-2</v>
      </c>
      <c r="F9" s="19" t="s">
        <v>18</v>
      </c>
      <c r="G9" s="18">
        <f>SUM(F7/D7)-1</f>
        <v>3.0000000000000027E-2</v>
      </c>
      <c r="H9" s="19" t="s">
        <v>18</v>
      </c>
      <c r="I9" s="18">
        <f>SUM(H7/F7)-1</f>
        <v>3.0999999999999917E-2</v>
      </c>
      <c r="J9" s="19" t="s">
        <v>18</v>
      </c>
      <c r="K9" s="18">
        <f>SUM(J7/H7)-1</f>
        <v>3.0999999999999917E-2</v>
      </c>
      <c r="L9" s="19" t="s">
        <v>18</v>
      </c>
      <c r="M9" s="18">
        <f>SUM(L7/J7)-1</f>
        <v>3.2000000000000028E-2</v>
      </c>
    </row>
    <row r="10" spans="1:13" x14ac:dyDescent="0.35">
      <c r="A10" s="8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x14ac:dyDescent="0.35">
      <c r="A11" s="8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4" spans="1:13" x14ac:dyDescent="0.35">
      <c r="A14" s="80" t="s">
        <v>65</v>
      </c>
    </row>
    <row r="15" spans="1:13" x14ac:dyDescent="0.35">
      <c r="B15" s="126" t="s">
        <v>52</v>
      </c>
      <c r="C15" s="127"/>
      <c r="D15" s="126" t="s">
        <v>53</v>
      </c>
      <c r="E15" s="127"/>
      <c r="F15" s="126" t="s">
        <v>54</v>
      </c>
      <c r="G15" s="127"/>
      <c r="H15" s="126" t="s">
        <v>55</v>
      </c>
      <c r="I15" s="127"/>
      <c r="J15" s="126" t="s">
        <v>56</v>
      </c>
      <c r="K15" s="127"/>
      <c r="L15" s="126" t="s">
        <v>57</v>
      </c>
    </row>
    <row r="16" spans="1:13" x14ac:dyDescent="0.35">
      <c r="B16" s="126" t="s">
        <v>58</v>
      </c>
      <c r="C16" s="127"/>
      <c r="D16" s="126" t="s">
        <v>59</v>
      </c>
      <c r="E16" s="127"/>
      <c r="F16" s="126" t="s">
        <v>60</v>
      </c>
      <c r="G16" s="127"/>
      <c r="H16" s="126" t="s">
        <v>61</v>
      </c>
      <c r="I16" s="127"/>
      <c r="J16" s="126" t="s">
        <v>62</v>
      </c>
      <c r="K16" s="127"/>
      <c r="L16" s="126" t="s">
        <v>63</v>
      </c>
    </row>
    <row r="17" spans="1:13" x14ac:dyDescent="0.35">
      <c r="A17" s="80" t="s">
        <v>64</v>
      </c>
      <c r="B17" s="129">
        <v>36.020000000000003</v>
      </c>
      <c r="C17" s="129"/>
      <c r="D17" s="129">
        <v>37.100600000000007</v>
      </c>
      <c r="E17" s="129"/>
      <c r="F17" s="129">
        <v>38.213618000000011</v>
      </c>
      <c r="G17" s="129"/>
      <c r="H17" s="129">
        <v>39.398240158000007</v>
      </c>
      <c r="I17" s="129"/>
      <c r="J17" s="129">
        <v>40.619585602898006</v>
      </c>
      <c r="K17" s="129"/>
      <c r="L17" s="129">
        <v>41.919412342190746</v>
      </c>
    </row>
    <row r="18" spans="1:13" x14ac:dyDescent="0.35">
      <c r="A18" s="80" t="s">
        <v>46</v>
      </c>
      <c r="B18">
        <v>2080</v>
      </c>
      <c r="D18">
        <v>2080</v>
      </c>
      <c r="F18">
        <v>2080</v>
      </c>
      <c r="H18">
        <v>2080</v>
      </c>
      <c r="J18">
        <v>2080</v>
      </c>
      <c r="L18">
        <v>2080</v>
      </c>
    </row>
    <row r="19" spans="1:13" x14ac:dyDescent="0.35">
      <c r="A19" s="80" t="s">
        <v>17</v>
      </c>
      <c r="B19" s="19">
        <f>SUM(B17*B18)</f>
        <v>74921.600000000006</v>
      </c>
      <c r="C19" s="19"/>
      <c r="D19" s="19">
        <f t="shared" ref="D19" si="1">SUM(D17*D18)</f>
        <v>77169.248000000021</v>
      </c>
      <c r="E19" s="19"/>
      <c r="F19" s="19">
        <f t="shared" ref="F19" si="2">SUM(F17*F18)</f>
        <v>79484.32544000003</v>
      </c>
      <c r="G19" s="19"/>
      <c r="H19" s="19">
        <f t="shared" ref="H19" si="3">SUM(H17*H18)</f>
        <v>81948.339528640019</v>
      </c>
      <c r="I19" s="19"/>
      <c r="J19" s="19">
        <f t="shared" ref="J19" si="4">SUM(J17*J18)</f>
        <v>84488.738054027854</v>
      </c>
      <c r="K19" s="19"/>
      <c r="L19" s="19">
        <f t="shared" ref="L19" si="5">SUM(L17*L18)</f>
        <v>87192.377671756753</v>
      </c>
    </row>
    <row r="20" spans="1:13" x14ac:dyDescent="0.35">
      <c r="D20" s="19" t="s">
        <v>19</v>
      </c>
      <c r="E20" s="19">
        <f>SUM(D19-B19)</f>
        <v>2247.6480000000156</v>
      </c>
      <c r="F20" s="19" t="s">
        <v>19</v>
      </c>
      <c r="G20" s="19">
        <f>SUM(F19-D19)</f>
        <v>2315.0774400000082</v>
      </c>
      <c r="H20" s="19" t="s">
        <v>19</v>
      </c>
      <c r="I20" s="19">
        <f>SUM(H19-F19)</f>
        <v>2464.0140886399895</v>
      </c>
      <c r="J20" s="19" t="s">
        <v>19</v>
      </c>
      <c r="K20" s="19">
        <f>SUM(J19-H19)</f>
        <v>2540.3985253878345</v>
      </c>
      <c r="L20" s="19" t="s">
        <v>19</v>
      </c>
      <c r="M20" s="19">
        <f>SUM(L19-J19)</f>
        <v>2703.6396177288989</v>
      </c>
    </row>
    <row r="21" spans="1:13" x14ac:dyDescent="0.35">
      <c r="D21" s="19" t="s">
        <v>18</v>
      </c>
      <c r="E21" s="18">
        <f>SUM(D19/B19)-1</f>
        <v>3.0000000000000249E-2</v>
      </c>
      <c r="F21" s="19" t="s">
        <v>18</v>
      </c>
      <c r="G21" s="18">
        <f>SUM(F19/D19)-1</f>
        <v>3.0000000000000027E-2</v>
      </c>
      <c r="H21" s="19" t="s">
        <v>18</v>
      </c>
      <c r="I21" s="18">
        <f>SUM(H19/F19)-1</f>
        <v>3.0999999999999917E-2</v>
      </c>
      <c r="J21" s="19" t="s">
        <v>18</v>
      </c>
      <c r="K21" s="18">
        <f>SUM(J19/H19)-1</f>
        <v>3.0999999999999917E-2</v>
      </c>
      <c r="L21" s="19" t="s">
        <v>18</v>
      </c>
      <c r="M21" s="18">
        <f>SUM(L19/J19)-1</f>
        <v>3.2000000000000028E-2</v>
      </c>
    </row>
    <row r="24" spans="1:13" x14ac:dyDescent="0.35">
      <c r="D24" t="s">
        <v>66</v>
      </c>
      <c r="E24" s="18">
        <f>SUM(D7+D19)/(B7+B19)-1</f>
        <v>3.0000000000000249E-2</v>
      </c>
      <c r="F24" t="s">
        <v>66</v>
      </c>
      <c r="G24" s="18">
        <f>SUM(F7+F19)/(D7+D19)-1</f>
        <v>3.0000000000000027E-2</v>
      </c>
      <c r="H24" t="s">
        <v>66</v>
      </c>
      <c r="I24" s="18">
        <f>SUM(H7+H19)/(F7+F19)-1</f>
        <v>3.0999999999999694E-2</v>
      </c>
      <c r="J24" t="s">
        <v>66</v>
      </c>
      <c r="K24" s="18">
        <f>SUM(J7+J19)/(H7+H19)-1</f>
        <v>3.0999999999999917E-2</v>
      </c>
      <c r="L24" t="s">
        <v>66</v>
      </c>
      <c r="M24" s="18">
        <f>SUM(L7+L19)/(J7+J19)-1</f>
        <v>3.2000000000000028E-2</v>
      </c>
    </row>
    <row r="25" spans="1:13" x14ac:dyDescent="0.35">
      <c r="D25" t="s">
        <v>67</v>
      </c>
      <c r="E25" s="19">
        <f>SUM(D7+D19)-(B7+B19)</f>
        <v>4972.0320000000356</v>
      </c>
      <c r="F25" t="s">
        <v>67</v>
      </c>
      <c r="G25" s="19">
        <f>SUM(F7+F19)-(D7+D19)</f>
        <v>5121.1929600000149</v>
      </c>
      <c r="H25" t="s">
        <v>67</v>
      </c>
      <c r="I25" s="19">
        <f>SUM(H7+H19)-(F7+F19)</f>
        <v>5450.6563737599645</v>
      </c>
      <c r="J25" t="s">
        <v>67</v>
      </c>
      <c r="K25" s="19">
        <f>SUM(J7+J19)-(H7+H19)</f>
        <v>5619.6267213465471</v>
      </c>
      <c r="L25" t="s">
        <v>67</v>
      </c>
      <c r="M25" s="19">
        <f>SUM(L7+L19)-(J7+J19)</f>
        <v>5980.7330577634275</v>
      </c>
    </row>
    <row r="26" spans="1:13" x14ac:dyDescent="0.35">
      <c r="E26" s="19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Teachers</vt:lpstr>
      <vt:lpstr>Secretaries</vt:lpstr>
      <vt:lpstr>Drivers</vt:lpstr>
      <vt:lpstr>Transp. Aides</vt:lpstr>
      <vt:lpstr>Mechanics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MacMichael, Mary</dc:creator>
  <cp:keywords/>
  <dc:description/>
  <cp:lastModifiedBy>MacMichael, Mary</cp:lastModifiedBy>
  <dcterms:created xsi:type="dcterms:W3CDTF">2021-06-17T12:03:23Z</dcterms:created>
  <dcterms:modified xsi:type="dcterms:W3CDTF">2021-06-17T12:03:24Z</dcterms:modified>
  <cp:category/>
  <cp:contentStatus/>
</cp:coreProperties>
</file>